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0490" windowHeight="7155"/>
  </bookViews>
  <sheets>
    <sheet name="Общо" sheetId="11" r:id="rId1"/>
    <sheet name="КСС_Архитектура" sheetId="7" r:id="rId2"/>
    <sheet name="КСС_ЕЛ" sheetId="8" r:id="rId3"/>
    <sheet name="КСС_ОВ" sheetId="9" r:id="rId4"/>
    <sheet name="КСС_ВиК" sheetId="10" r:id="rId5"/>
  </sheets>
  <definedNames>
    <definedName name="_xlnm._FilterDatabase" localSheetId="1" hidden="1">КСС_Архитектура!$A$9:$F$127</definedName>
    <definedName name="_xlnm.Print_Area" localSheetId="0">Общо!$A$1:$F$24</definedName>
    <definedName name="_xlnm.Print_Titles" localSheetId="1">КСС_Архитектура!$7:$8</definedName>
    <definedName name="_xlnm.Print_Titles" localSheetId="3">КСС_ОВ!$3:$4</definedName>
  </definedNames>
  <calcPr calcId="152511"/>
</workbook>
</file>

<file path=xl/calcChain.xml><?xml version="1.0" encoding="utf-8"?>
<calcChain xmlns="http://schemas.openxmlformats.org/spreadsheetml/2006/main">
  <c r="D89" i="7" l="1"/>
  <c r="D91" i="7"/>
  <c r="D31" i="7"/>
  <c r="D61" i="7" l="1"/>
  <c r="D65" i="7" l="1"/>
  <c r="D48" i="7"/>
  <c r="F36" i="10" l="1"/>
  <c r="F35" i="10"/>
  <c r="F34" i="10"/>
  <c r="F33" i="10"/>
  <c r="F32" i="10"/>
  <c r="F31" i="10"/>
  <c r="F30" i="10"/>
  <c r="F26" i="10"/>
  <c r="F25" i="10"/>
  <c r="F24" i="10"/>
  <c r="F23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10" i="9"/>
  <c r="F12" i="9" s="1"/>
  <c r="F11" i="9" s="1"/>
  <c r="F37" i="10" l="1"/>
  <c r="E14" i="11" s="1"/>
  <c r="E12" i="11"/>
  <c r="F96" i="8"/>
  <c r="E10" i="11" s="1"/>
  <c r="F38" i="10" l="1"/>
  <c r="F39" i="10" s="1"/>
  <c r="F97" i="8"/>
  <c r="F98" i="8" s="1"/>
  <c r="D35" i="7" l="1"/>
  <c r="D109" i="7" l="1"/>
  <c r="D123" i="7" l="1"/>
  <c r="D111" i="7"/>
  <c r="D86" i="7"/>
  <c r="D81" i="7"/>
  <c r="D80" i="7"/>
  <c r="D79" i="7"/>
  <c r="D59" i="7"/>
  <c r="D56" i="7"/>
  <c r="D54" i="7"/>
  <c r="D52" i="7"/>
  <c r="D51" i="7"/>
  <c r="F125" i="7" l="1"/>
  <c r="E8" i="11" s="1"/>
  <c r="E15" i="11" s="1"/>
  <c r="E17" i="11" l="1"/>
  <c r="E18" i="11" s="1"/>
  <c r="F126" i="7"/>
  <c r="F127" i="7" s="1"/>
</calcChain>
</file>

<file path=xl/sharedStrings.xml><?xml version="1.0" encoding="utf-8"?>
<sst xmlns="http://schemas.openxmlformats.org/spreadsheetml/2006/main" count="510" uniqueCount="274">
  <si>
    <t>No</t>
  </si>
  <si>
    <t>Видове работи</t>
  </si>
  <si>
    <t>м-ка</t>
  </si>
  <si>
    <t>м3</t>
  </si>
  <si>
    <t>к-во</t>
  </si>
  <si>
    <t>ДЕМОНТАЖНИ РАБОТИ</t>
  </si>
  <si>
    <t>м2</t>
  </si>
  <si>
    <t>м</t>
  </si>
  <si>
    <t>бр</t>
  </si>
  <si>
    <t>Минерална мазилка силиконова 2 мм драскана по фасадни стени съгласно цветовото решение на фасадите</t>
  </si>
  <si>
    <t>Доставка и монтаж алуминиева подпрозоречна пола в копмплект с по 2бр. капачки на всеки прозорец, в т.ч. запълване на фугите със силикон</t>
  </si>
  <si>
    <t>Водооткапващ профил при дограми</t>
  </si>
  <si>
    <t>СТРОИТЕЛНО МОНТАЖНИ РАБОТИ ПО ПОКРИВИ</t>
  </si>
  <si>
    <t>СТРОИТЕЛНО МОНТАЖНИ РАБОТИ ПО ФАСАДИ</t>
  </si>
  <si>
    <t>Сваляне на строителни отпадъци-ръчно</t>
  </si>
  <si>
    <t>Ръчно натоварване и превоз на строителни отпадъци</t>
  </si>
  <si>
    <t>Грундиране с готов грунд за мазилка</t>
  </si>
  <si>
    <t>Ед.цена
(лева)</t>
  </si>
  <si>
    <t>Обща стойност
(лева)</t>
  </si>
  <si>
    <t>ДДС</t>
  </si>
  <si>
    <t>Общо без ДДС</t>
  </si>
  <si>
    <t>Общо с ДДС</t>
  </si>
  <si>
    <t>КОЛИЧЕСТВЕНО - СТОЙНОСТНА СМЕТКА</t>
  </si>
  <si>
    <t>Част: Архитектурна</t>
  </si>
  <si>
    <t>ВЪЗЛОЖИТЕЛ: Община Панагюрище</t>
  </si>
  <si>
    <t>Демонтаж на дървени врати</t>
  </si>
  <si>
    <t>Демонтаж на дървени прозорци</t>
  </si>
  <si>
    <t>Изпълнение на каменна облицовка по цокъл</t>
  </si>
  <si>
    <t>Обръщане на врати и прозорци при фасади с екструдиран полистирол (XPS) - 2 см- λ=0.030W/mK</t>
  </si>
  <si>
    <t>ВЪТРЕШНИ СТРОИТЕЛНО МОНТАЖНИ РАБОТИ</t>
  </si>
  <si>
    <t>Обръщане на врати и прозорци с гипсова шпакловка, вкл. ъглови протекторни лайсни</t>
  </si>
  <si>
    <t>Изпълнение на облицовка по стени с фаянсови плочки</t>
  </si>
  <si>
    <t>Обръщане на врати и прозорци с фаянсови плочки</t>
  </si>
  <si>
    <t>Премахване на теракота</t>
  </si>
  <si>
    <t>Демонтаж на фаянсови плочки</t>
  </si>
  <si>
    <t>Доставка и монтаж на Алуминиева дограма по спецификация към проекта</t>
  </si>
  <si>
    <t>Доставка и монтаж на PVC дограма по спецификация към проекта</t>
  </si>
  <si>
    <t>Нанасяне на дълбокопроникващ грунд преди шпакловка по стени</t>
  </si>
  <si>
    <t>Нанасяне на дълбокопроникващ грунд преди шпакловка по тавани и греди</t>
  </si>
  <si>
    <t>Нанасяне на гипсова шпакловка по тавани и греди и грундиране</t>
  </si>
  <si>
    <t>Двукратно латексово боядисване на стени</t>
  </si>
  <si>
    <t>Обръщане на врати и прозорци с двукратно латексово боядисване</t>
  </si>
  <si>
    <t>Двукратно латексово боядисване на тавани и греди</t>
  </si>
  <si>
    <t>Изпълнение на настилка от гранитогрес на лепило</t>
  </si>
  <si>
    <t>Топлоизолация по цокъл с екструдиран полистирол (XPS) - 6 см - λ=0.030W/mK (в това число лепило, шпакловъчна смес, дюбели и армираща мрежа)</t>
  </si>
  <si>
    <t>Грундиране с грунд за мазилки около врати и прозорци</t>
  </si>
  <si>
    <t>Обръщане с минерална мазилка силиконова 2 мм драскана по врати и прозорци</t>
  </si>
  <si>
    <t>Обръщане с каменна облицовка по врати и прозорци</t>
  </si>
  <si>
    <t>Нанасяне на гипсова шпакловка по стени и грундиране</t>
  </si>
  <si>
    <t>Демонтаж на покривна ламарина</t>
  </si>
  <si>
    <t>Демонтаж на водосточни тръби</t>
  </si>
  <si>
    <t>Демонтаж на улуци</t>
  </si>
  <si>
    <t>Монтаж на водосточни тръби</t>
  </si>
  <si>
    <t>Монтаж на улуци</t>
  </si>
  <si>
    <t>Премахване на мокет, балатум и почистване</t>
  </si>
  <si>
    <t>Премахване на дървени первази при настилки от мокет и балатум</t>
  </si>
  <si>
    <t>Демонтаж на дървена ламперия от стени</t>
  </si>
  <si>
    <t>Демонтаж на PVC ламперия от стени</t>
  </si>
  <si>
    <t>Демонтаж на дървени столове от театралната зала и балкона</t>
  </si>
  <si>
    <t>Демонтиране на покривно покритие при стоманобетонен покрив - 100%</t>
  </si>
  <si>
    <t>Демонтиране на дървена обшивка и скара при стоманобетонен покрив - 100%</t>
  </si>
  <si>
    <t>Демонтиране на компрометирано покривно покритие при покрив с дървена носеща конструкция - 40%</t>
  </si>
  <si>
    <t>Демонтиране на компрометирана дървена обшивка, скара и покривни елементи при покрив с дървена носеща конструкция - 40%</t>
  </si>
  <si>
    <t>Доставка и монтаж на плътна метална врата с топлоизолация от минерална вата (EI 90)</t>
  </si>
  <si>
    <t>Доставка и монтаж на метална врата</t>
  </si>
  <si>
    <t xml:space="preserve">Монтаж на нови вентилационни решетки в залата на театъра </t>
  </si>
  <si>
    <t>Демонтаж и почистване на мраморна плоча на фасада "Юг"</t>
  </si>
  <si>
    <t>Монтаж на мраморна плоча на фасада "Юг"</t>
  </si>
  <si>
    <t>Топлоизолация по фасадни стени с експандиран полистирол (EPS) - 6 см (ГРАФИТЕН), λ=0.031W/mK (в това число лепило, шпакловъчна смес, ъглови профили, крепежни елементи и армираща мрежа)</t>
  </si>
  <si>
    <t>Фасадно тръбно скеле с височина до 11,0м</t>
  </si>
  <si>
    <t>Възстановяване на компроментираните чела на козирката и стрехите с полагане на полимерциметова замазка  (100% от площта)</t>
  </si>
  <si>
    <t>СТРОИТЕЛНО МОНТАЖНИ РАБОТИ ПО КОЗИРКА И СТРЕХИ</t>
  </si>
  <si>
    <t>Топлоизолация по дъна и чела на козирката и стрехите с екструдиран полистирол (XPS) - 2 см - λ=0.030W/mK (в това число лепило, шпакловъчна смес, дюбели и армираща мрежа)</t>
  </si>
  <si>
    <t>Полагане на минерална мазилка силиконова 2 мм драскана  по дъната и чела на козирката и стрехите. В това число грунд за минерална мазилка</t>
  </si>
  <si>
    <t>Водооткапващ профил при чела на козирката и стрехите</t>
  </si>
  <si>
    <t>Топлоизолация по покрив със стоманобетонна носеща конструкция с екструдиран полистирол (XPS) - 6 см - λ=0.030W/mK Включени са всички елементи от системата за топлоизолиране</t>
  </si>
  <si>
    <t>Изпълнение на циментова замазка 3см при покрив със стоманобетонна носеща конструкция</t>
  </si>
  <si>
    <t>Доставка и монтаж на дървена обшивка и скара при стоманобетонен покрив</t>
  </si>
  <si>
    <t>Възстановяване на дървена обшивка, скара и покривни елементи при покрив с дървена носеща конструкция - 40%</t>
  </si>
  <si>
    <t>Доставка и монтаж на покривно покритие при стоманобетонен покрив - керамични керемиди</t>
  </si>
  <si>
    <t>Възстановяване на покривно покритие при покрив с дървена носеща конструкция - керамични керемиди</t>
  </si>
  <si>
    <t>Циклине, фугиране, двуслойно лакиране и полиране на подовете на сцената, залата, ритуалната зала и балкона</t>
  </si>
  <si>
    <t>Полагане на хидроизолация от един пласт без посипка по козирка</t>
  </si>
  <si>
    <t>Полагане на хидроизолация от един пласт с посипка по козирка на газопламъчно залепване</t>
  </si>
  <si>
    <t>Доставка и монтаж на топлоизолация от минерална вата - 8 см- λ=0.036W/mK между ребрата на дървената конструкция</t>
  </si>
  <si>
    <t xml:space="preserve"> КОЛИЧЕСТВЕНО - СТОЙНОСТНА СМЕТКА</t>
  </si>
  <si>
    <r>
      <t xml:space="preserve">Част: </t>
    </r>
    <r>
      <rPr>
        <b/>
        <sz val="16"/>
        <rFont val="Times New Roman"/>
        <family val="1"/>
        <charset val="204"/>
      </rPr>
      <t>Електро</t>
    </r>
  </si>
  <si>
    <t>Обект:  Ремонт на народно читалище "Св. Св. Кирил и Методий - 1912“, в УПИ VII-за читалище, КОО и озеленяване, кв. 35 по плана на
с. Оборище, Община Панагюрище</t>
  </si>
  <si>
    <t>№</t>
  </si>
  <si>
    <t>НАИМЕНОВАНИЕ</t>
  </si>
  <si>
    <t>М-КА</t>
  </si>
  <si>
    <t>К-ВО</t>
  </si>
  <si>
    <t>ЕД.ЦЕНА</t>
  </si>
  <si>
    <t>СТ-СТ</t>
  </si>
  <si>
    <t>I. ЕЛЕКТРИЧЕСКИ ТАБЛА</t>
  </si>
  <si>
    <t>Доставка и монтаж ГРТ   - по схема / лам.шкаф IP65</t>
  </si>
  <si>
    <t>бр.</t>
  </si>
  <si>
    <t>Доставка и монтаж РТ 1 - по схема / лам.шкаф IP65</t>
  </si>
  <si>
    <t>Доставка и монтаж РТ 2 - по схема / лам.шкаф IP65</t>
  </si>
  <si>
    <t>Доставка и монтаж РТ 3 - по схема / лам.шкаф IP65</t>
  </si>
  <si>
    <r>
      <t xml:space="preserve">Доставка и монтаж РТ </t>
    </r>
    <r>
      <rPr>
        <sz val="10"/>
        <rFont val="Times New Roman"/>
        <family val="1"/>
        <charset val="204"/>
      </rPr>
      <t>таван</t>
    </r>
    <r>
      <rPr>
        <sz val="12"/>
        <rFont val="Times New Roman"/>
        <family val="1"/>
        <charset val="204"/>
      </rPr>
      <t xml:space="preserve"> - по схема / лам.шкаф IP65</t>
    </r>
  </si>
  <si>
    <t>II. СИЛОВИ КАБЕЛИ И КОНТАКТНИ ИЗЛАЗИ</t>
  </si>
  <si>
    <t xml:space="preserve">Направа изкоп 40/70 </t>
  </si>
  <si>
    <t>Подложка от пясък</t>
  </si>
  <si>
    <t>Доставка и полагане СВТ 4 х 35 кв.мм в изкоп</t>
  </si>
  <si>
    <t>Доставка и полагане в изкоп на лента PVC лента "Внимание"</t>
  </si>
  <si>
    <t>Зариване изкоп и възстановяване на настилка</t>
  </si>
  <si>
    <t>Дост. и м-ж СВТ 5 х 25 кв.мм в PVC канал</t>
  </si>
  <si>
    <t xml:space="preserve">Дост. и м-ж КГВММ 8 х 0,75 кв.мм </t>
  </si>
  <si>
    <t>Дост. и м-ж СВТ 5 х 10 кв.мм по пасарелка на PVC антигронови скоби</t>
  </si>
  <si>
    <t>Дост. и м-ж КГВММ 24 х 0,75 кв.мм по пасарелка в гуфр.маркуч Ф13 на PVC антигронови скоби</t>
  </si>
  <si>
    <t>Дост. и м-ж СВТ 5 х 10 кв.мм в гуфр.маркуч Ф23 над окачен таван  и в улеи</t>
  </si>
  <si>
    <t>Дост. и м-ж СВТ 5 х 4 кв.мм в гуфр.маркуч Ф23 в улеи</t>
  </si>
  <si>
    <t>Доставка и монтаж PVC кабелен канал 50/30</t>
  </si>
  <si>
    <t>Доставка и монтаж PVC кабелен канал 20/15</t>
  </si>
  <si>
    <t>Доставка и монтаж гуфр.маркуч Ф23</t>
  </si>
  <si>
    <t>Доставка и монтаж гуфр.маркуч Ф13</t>
  </si>
  <si>
    <t>Направа на улей 5/4 в мазилка</t>
  </si>
  <si>
    <t xml:space="preserve">Пробиване отвор ф23 </t>
  </si>
  <si>
    <t>Дост. и м-ж СВТ 5 х 2,5 кв.мм в PVC канал и в улей</t>
  </si>
  <si>
    <t xml:space="preserve">Контактен излаз до 10м </t>
  </si>
  <si>
    <t xml:space="preserve">Контактен излаз до 6м </t>
  </si>
  <si>
    <t>Доставка и монтаж контакти тип "Шуко"- скрит монтаж</t>
  </si>
  <si>
    <t>Доставка и монтаж контакт - трифазен  / 16А/3Р+N+PE - външен монтаж</t>
  </si>
  <si>
    <t>Измерване импеданс на контура "фаза-защитен проводник"</t>
  </si>
  <si>
    <t xml:space="preserve">III. ОСВЕТИТЕЛНА ИНСТАЛАЦИЯ </t>
  </si>
  <si>
    <t xml:space="preserve">Лампов излаз до 10м </t>
  </si>
  <si>
    <t xml:space="preserve">Лампов излаз до 6м </t>
  </si>
  <si>
    <t xml:space="preserve">Доставка и монтаж СВТ 3х1,5кв.мм </t>
  </si>
  <si>
    <t>Доставка и монтаж гуфр.маркуч Ф16</t>
  </si>
  <si>
    <t xml:space="preserve">Доставка и монтаж ПВВМ-Б1 3х1,5кв.мм </t>
  </si>
  <si>
    <t>Доставка подвижна конзола - сценично осветление</t>
  </si>
  <si>
    <t>Доставка и монтаж прекъсвач - девиатор</t>
  </si>
  <si>
    <t>Доставка и монтаж прекъсвач - еднополюсен</t>
  </si>
  <si>
    <t>Доставка и монтаж датчик движение</t>
  </si>
  <si>
    <t>Доставка и монтаж бутон</t>
  </si>
  <si>
    <t>Доставка и монтаж LED осв. тяло, 2R Granada 2, 42W, IP 66</t>
  </si>
  <si>
    <t>Доставка и монтаж LED панел NVC Capri 45W, 4500K, IP 44</t>
  </si>
  <si>
    <t xml:space="preserve">Доставка и монтаж LED осв. тяло 2R Capri R 24W, 4500K, IP 44 </t>
  </si>
  <si>
    <t xml:space="preserve">Доставка и монтаж LED осв. тяло 2R Galera GB 24W, 4500K, IP 54 </t>
  </si>
  <si>
    <t>Доставка и монтаж LED осв. тяло 2R E Plus Pro T8 2x18W, 4000K, IP 65</t>
  </si>
  <si>
    <t xml:space="preserve"> Доставка и монтаж LED осв. тяло 2R E Plus Pro T8 1x18W, 4000K, IP 65</t>
  </si>
  <si>
    <t>Доставка и монтаж парково осв.тяло, h-2,0m, Е27, LED</t>
  </si>
  <si>
    <t>Доставка и монтаж фасадно осв.тяло, 2х35W, JDR, GU10, IP54</t>
  </si>
  <si>
    <t>Доставка и монтаж LED фасадно линейно осв.тяло, 22W, IP65</t>
  </si>
  <si>
    <t>Доставка и монтаж LED осв. тяло, TINI 30W-WW-W, IP 65</t>
  </si>
  <si>
    <t>Доставка и монтаж театрален прожектор, тип "вана", 1000W</t>
  </si>
  <si>
    <t>Доставка и монтаж прожектор DTS PAR 56, 300W, GX16</t>
  </si>
  <si>
    <t xml:space="preserve"> Доставка и монтаж осов вентилатор битов, 40W</t>
  </si>
  <si>
    <t>IV. AВАРИЙНО ЕВАКУАЦИОННО ОСВЕТЛЕНИЕ</t>
  </si>
  <si>
    <t xml:space="preserve">Доставка и монтаж АОТ ЛЛ 1 х 8 W </t>
  </si>
  <si>
    <t>Доставка пиктограми</t>
  </si>
  <si>
    <t>Доставка и монтаж АОТ ХЛ 2 х 20 W</t>
  </si>
  <si>
    <t xml:space="preserve">Доставка и монтаж СВТ 2 х 1,5 кв.мм </t>
  </si>
  <si>
    <t xml:space="preserve">Направа на улей 5/4 </t>
  </si>
  <si>
    <t>Доставка и монтаж гуфр.тр. Ф16</t>
  </si>
  <si>
    <t>V. ОВК КОНСУМАТОРИ</t>
  </si>
  <si>
    <t>Доставка и монтаж СВТ 3 х 2,5 кв.мм в гуфр.маркуч Ф16 над окачен таван и в улеи</t>
  </si>
  <si>
    <t>Доставка и монтаж СВТ 3 х 4,0 кв.мм в PVC канал 20/15</t>
  </si>
  <si>
    <t>Доставка и монтаж PVC канал 20/15</t>
  </si>
  <si>
    <t>VI. МЪЛНИЕЗАЩИТНА ИНСТАЛАЦИЯ</t>
  </si>
  <si>
    <t>Доставка и монтаж активен мълниеприемник ∆t=35µs</t>
  </si>
  <si>
    <t>Доставка и монтаж носеща мачта за активен мълниеприемник с изолатор - 3 m</t>
  </si>
  <si>
    <t>Алуминиев проводник AlMgSi- Ф8 екструдиран - изолиран</t>
  </si>
  <si>
    <t>Доставка и монтаж държач за било с клипс</t>
  </si>
  <si>
    <t>Доставка и монтаж държач за проводник Ф8 - PVC клипс - стена</t>
  </si>
  <si>
    <t> Доставка и монтаж ревизионна кутия с разединителна клема "проводник Ф8 - шина"</t>
  </si>
  <si>
    <t>Доставка и монтаж студено поцинк. шина 40/4</t>
  </si>
  <si>
    <t>Доставка и монтаж заземител с 2 бр. колове "Г" 1,5м/63/63/5</t>
  </si>
  <si>
    <t>Измерване съпротивление на заземител</t>
  </si>
  <si>
    <t>VII. ДЕМОНТАЖНИ РАБОТИ</t>
  </si>
  <si>
    <t>Демонтаж стара електроинсталация</t>
  </si>
  <si>
    <t>ч.ч.</t>
  </si>
  <si>
    <t>Изготвил:………………………</t>
  </si>
  <si>
    <t>ОБЕКТ:     РЕМОНТ НА НАРОДНО ЧИТАЛИЩЕ
“СВ.СВ. КИРИЛ И МЕТОДИЙ - 1912“в УПИ VII-за читалище,                                                          КОО и озеленяване, кв. 35 по плана на с. Оборище, общ. Панагюрище
ВЪЗЛОЖИТЕЛ: ОБЩИНА ПАНАГЮРИЩЕ</t>
  </si>
  <si>
    <t xml:space="preserve">	Доставка и монтаж Климатик сплит система /тип високо стенен/ Qот=0,9-8,0-10,6 kW, Qохл=0,9-7,1-8,0 kW, 220V в комплект с:медни тръби, изолация от микропореста гума, контролни кабели,  тр. PVC  за конденз.</t>
  </si>
  <si>
    <t xml:space="preserve">	Доставка и монтаж Климатик сплит система /тип високо стенен/ Qот=0,9-4,0-5,3 kW, Qохл=0,9-3,4-3,9kW, 220V в комплект с:медни тръби, изолация от микропореста гума, контролни кабели,  тр. PVC  за конденз.</t>
  </si>
  <si>
    <t xml:space="preserve">	Доставка и монтаж Климатик сплит система /тип колона/ Qот=7,5 kW, Qохл=6,8kW, 220V в комплект с:медни тръби, изолация от микропореста гума, контролни кабели,  тр. PVC  за конденз.</t>
  </si>
  <si>
    <t xml:space="preserve">	Доставка и монтаж Климатик сплит система /тип колона/ Qот=15,5 kW, Qохл=13,4kW, 220V в комплект с:медни тръби, изолация от микропореста гума, контролни кабели,  тр. PVC  за конденз.</t>
  </si>
  <si>
    <t xml:space="preserve">	Доставка и монтаж електрическо отоплително тяло  0,5-1,0 kW, 220V</t>
  </si>
  <si>
    <t>ЧАСТ:ВиК</t>
  </si>
  <si>
    <t>Наименование</t>
  </si>
  <si>
    <t>мярка</t>
  </si>
  <si>
    <t>Ед.цена</t>
  </si>
  <si>
    <t>Стойност</t>
  </si>
  <si>
    <t xml:space="preserve">Водопровод </t>
  </si>
  <si>
    <t>ППР тръби ф 20 за студена вода</t>
  </si>
  <si>
    <t>ППР тръби ф 20 за гореща вода</t>
  </si>
  <si>
    <t>Топлоизолация на водопроводни тръбни системи</t>
  </si>
  <si>
    <t>Направа улеи от 5/5до 10/10 ръчно в тухлен зид</t>
  </si>
  <si>
    <t>Пробиване отвори до 25/15 в ½ тухлен зид</t>
  </si>
  <si>
    <t>Пробиване отвори до 25/15 в зид 1 тухла</t>
  </si>
  <si>
    <t>СК 1/2” без изпразнител</t>
  </si>
  <si>
    <t>Дезинфекция на водопроводи</t>
  </si>
  <si>
    <t>Пацинковани тръби ф1”</t>
  </si>
  <si>
    <t>Спирателен кран без изпразнител ф1”</t>
  </si>
  <si>
    <t>Противопожарен щорц ф1”</t>
  </si>
  <si>
    <t>Спирателен кран с изпразнител ф1”</t>
  </si>
  <si>
    <t>Перфорирани тръби ф1” за водна завеса 1”</t>
  </si>
  <si>
    <t>Бойлер 5л</t>
  </si>
  <si>
    <t>Водомерен възел</t>
  </si>
  <si>
    <t>Обратна клапа ф1”</t>
  </si>
  <si>
    <r>
      <t>Водомер за студена вода 7м</t>
    </r>
    <r>
      <rPr>
        <vertAlign val="superscript"/>
        <sz val="12"/>
        <color indexed="8"/>
        <rFont val="Times New Roman"/>
        <family val="1"/>
        <charset val="204"/>
      </rPr>
      <t>3</t>
    </r>
    <r>
      <rPr>
        <sz val="12"/>
        <color indexed="8"/>
        <rFont val="Times New Roman"/>
        <family val="1"/>
        <charset val="204"/>
      </rPr>
      <t xml:space="preserve"> ф1”</t>
    </r>
  </si>
  <si>
    <t xml:space="preserve">Канализация </t>
  </si>
  <si>
    <t>Бтово – фекална канализация</t>
  </si>
  <si>
    <t>Тръба РVС ф110 с фабр.фас.части</t>
  </si>
  <si>
    <t>Тръба РVС ф 50 с фабр.фас.части</t>
  </si>
  <si>
    <t>Сифони подови ф 50 17/17</t>
  </si>
  <si>
    <t>Полупорц.тоал.умивалници среден формат</t>
  </si>
  <si>
    <t>Клозетна седалка полупорц.с фаянс</t>
  </si>
  <si>
    <t>Вентилационна шапка за отдушвик до ф125мм</t>
  </si>
  <si>
    <t>Ревизионен отвор ф110/110/90 с капачка</t>
  </si>
  <si>
    <t>Обща сума без ДДС:</t>
  </si>
  <si>
    <t>Част: Всички</t>
  </si>
  <si>
    <t xml:space="preserve"> СТОЙНОСТНА СМЕТКА</t>
  </si>
  <si>
    <t>Обща сума</t>
  </si>
  <si>
    <t>1. Част Архитектура</t>
  </si>
  <si>
    <t>2. Част ЕЛ</t>
  </si>
  <si>
    <t>3. ОВ</t>
  </si>
  <si>
    <t>4. В и К</t>
  </si>
  <si>
    <t>Обща сума без ДДС</t>
  </si>
  <si>
    <t>Съставил:</t>
  </si>
  <si>
    <t>ОБЕКТ:  Ремонт на народно читалище "Св. Св. Кирил и Методий - 1912“, в УПИ VII-за читалище, КОО и озеленяване, кв. 35 по плана на
с. Оборище, Община Панагюрище</t>
  </si>
  <si>
    <t xml:space="preserve"> </t>
  </si>
  <si>
    <r>
      <t>Изпълнение на окачен таван от гипсокартон на конструкция</t>
    </r>
    <r>
      <rPr>
        <sz val="11"/>
        <color rgb="FFFF0000"/>
        <rFont val="Arial"/>
        <family val="2"/>
        <charset val="204"/>
      </rPr>
      <t xml:space="preserve"> </t>
    </r>
    <r>
      <rPr>
        <sz val="11"/>
        <rFont val="Arial"/>
        <family val="2"/>
        <charset val="204"/>
      </rPr>
      <t>с изключение на театъра - зала и сцена</t>
    </r>
  </si>
  <si>
    <t xml:space="preserve">Нанасяне на гипсова шпакловка по окачен таван от гипсокартон и по тавана на театъра - зала </t>
  </si>
  <si>
    <t xml:space="preserve">Двукратно латексово боядисване на окачен таван от гипсокартон и по тавана на театъра - зала </t>
  </si>
  <si>
    <t>Доставка и монтаж на гипсокартон за затваряне на топлоизолацията и покривната конструкция - 1 пласт</t>
  </si>
  <si>
    <t xml:space="preserve">ПРОЕКТ: Ремонт на народно читалище "Св. Св. Кирил и Методий - 1912“, в УПИ VII-за читалище, КОО и озеленяване,
кв. 35 по плана на с. Оборище, Община Панагюрище
ОБЕКТ: Народно читалище "Св. Св. Кирил и Методий - 1912“, 
с. Оборище                                                                                                              </t>
  </si>
  <si>
    <t xml:space="preserve">ОБЕКТ:
РЕМОНТ НА НАРОДНО ЧИТАЛИЩЕ “СВ. СВ. КИРИЛ И МЕТОДИЙ - 1912“
в УПИ VII-за читалище, КОО и озеленяване, кв. 35 по плана на с. Оборище,
Oбщина Панагюрище                                                              </t>
  </si>
  <si>
    <t>……………………………</t>
  </si>
  <si>
    <t>Демонтаж на алуминиеви врати</t>
  </si>
  <si>
    <t>Доставка и монтаж на антипаник брави за двойни врати</t>
  </si>
  <si>
    <t>Почистване и изкърпване на стени и тавани преди шпакловане (45% от площта)</t>
  </si>
  <si>
    <t>Подмяна на компрометирани подови елементи на сцената, залата, ритуалната зала и балкона (30% от площта)</t>
  </si>
  <si>
    <t>Изпълнение на негорима ивица с топлоизолация
от минерална вата 6см (КРО А1) и ширина 60см (в това число лепило, шпакловъчна смес, крепежни елементи и армираща мрежа)</t>
  </si>
  <si>
    <t>ОСИГУРЯВАНЕ НА ДОСТЪПНА СРЕДА - ИЗГРАЖДАНЕ НА РАМПА</t>
  </si>
  <si>
    <t>Разкъртване на стоманобетонни стъпала, в зоната на рампата</t>
  </si>
  <si>
    <t>Ръчен изкоп в земни почви за основи</t>
  </si>
  <si>
    <t>Доставка, полагане и уплътняване на трошен камък за обратен насип</t>
  </si>
  <si>
    <t>Кофраж за ивични основи</t>
  </si>
  <si>
    <t>Доставка и полагане полиетиленово фолио дебелина 0.2 мм под бетонова настилка</t>
  </si>
  <si>
    <t>Изработка и монтаж армировка - об. и ср.сложност 14 50мм от B500 (A-III)</t>
  </si>
  <si>
    <t>кг</t>
  </si>
  <si>
    <t>Извозване и депониране на земни почви</t>
  </si>
  <si>
    <t>Полагане на подложен бетон C12/15</t>
  </si>
  <si>
    <t>Полагане бетон C20/25 - стени, настилка и борд на рампата</t>
  </si>
  <si>
    <t>Изпълнение на циментова замазка</t>
  </si>
  <si>
    <t>Доставка и изпълнение на настилка и облицовка от мразоустойчив гранитогрес с противоплъзгаща повърхност на лепило</t>
  </si>
  <si>
    <t>Монтаж на стоманобетонен щурц при прозорци</t>
  </si>
  <si>
    <t>Изпълнение на вароциментова мазилка по нови зидарии - вътрешна и външна</t>
  </si>
  <si>
    <t>Зазиждане на отвори в 38см зид - зидария от газобетонни блокчета (намаляне на прозорциве в залата)</t>
  </si>
  <si>
    <t>Зазиждане на отвори в 50см зид - зидария от газобетонни блокчета - в сутерен (зазиждане на анлийските дворове)</t>
  </si>
  <si>
    <t>Изпълнение на външна хидроизолация при зазиданите отвори в сутерена (английски дворове)</t>
  </si>
  <si>
    <t>Запълване на отворите на английските дворове с трошен камък</t>
  </si>
  <si>
    <t>Очукване на стара външна мазилка по фасади (20% от площта на фасадите )</t>
  </si>
  <si>
    <t>Премахване на PVC первази</t>
  </si>
  <si>
    <t>Изпълнение на первази от гранитогрес на лепило</t>
  </si>
  <si>
    <t>Диамантено шлайфане на мозайка при настилки първи етаж, полиране и запълване на съществуващи пукнатини и ремонт на компрометирани участъци</t>
  </si>
  <si>
    <t>Диамантено шлайфане на мозайка при стълби първи етаж (чела и стъпала), полиране и запълване на съществуващи пукнатини и ремонт на компрометирани участъци</t>
  </si>
  <si>
    <t>Премахване на плочник пред фасада "Юг"</t>
  </si>
  <si>
    <t>Очукване на бучардата по периметъра на плочника и страници на стълби</t>
  </si>
  <si>
    <t>Изпълнение на ръчен изкоп за отводнителната система при фасада "Юг"</t>
  </si>
  <si>
    <t>Изпълнение на настилки и чела на външни стълби</t>
  </si>
  <si>
    <t>Очукване на настилки и чела на външни стълби</t>
  </si>
  <si>
    <t>Изпълнение на циментова декоративна мазилка по периметъра на плочника и страници на стълби</t>
  </si>
  <si>
    <t>Доставка и трамбовка на стабилизиран пясък (пясък примесен с цимент, в съотношение 1/10) при плочник пред фасада "Юг"</t>
  </si>
  <si>
    <t>Изпълнение на нов плочник с бетонови тротоарни  плочки пред фасада "Юг"</t>
  </si>
  <si>
    <t>Изпълнение на отводнителна система при фасада "Юг", вкл. 3бр. шахти 30/30см; 25м водосточни тръби ф100; крепежни елементи и др.</t>
  </si>
  <si>
    <t>Възстановяване на гипсовите орнаменти в залата</t>
  </si>
  <si>
    <t>Демонтаж на ламиниран паркет и почистване</t>
  </si>
  <si>
    <t>Изпълнение на настилка с тактилни плочи 30/30/5см</t>
  </si>
  <si>
    <t>Доставка и монтаж на двоен иноксов парапет профил ф40, с височина 100см и междинен парапет на височина 75см – за ползване от деца и от малки хора</t>
  </si>
  <si>
    <t>Доставка и монтаж на нови столове в залата на театъра и балкона, произведени от негорими материали, с габарити: вис. 86см, шир. 58см, 
р-е между подлакътници - 47см и самоприбираща се седалка, вкл. завършващи и крепежни елементи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</si>
</sst>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л_в_._-;\-* #,##0.00\ _л_в_._-;_-* &quot;-&quot;??\ _л_в_._-;_-@_-"/>
    <numFmt numFmtId="164" formatCode="_-* #,##0.00\ _л_в_-;\-* #,##0.00\ _л_в_-;_-* &quot;-&quot;??\ _л_в_-;_-@_-"/>
    <numFmt numFmtId="165" formatCode="#,##0.00_ ;\-#,##0.00\ 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2"/>
      <color indexed="8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4"/>
      <name val="Arial"/>
      <family val="2"/>
      <charset val="204"/>
    </font>
    <font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0"/>
      <name val="Arial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23" borderId="7" applyNumberFormat="0" applyFont="0" applyAlignment="0" applyProtection="0"/>
    <xf numFmtId="0" fontId="12" fillId="7" borderId="1" applyNumberFormat="0" applyAlignment="0" applyProtection="0"/>
    <xf numFmtId="0" fontId="9" fillId="4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13" fillId="20" borderId="8" applyNumberFormat="0" applyAlignment="0" applyProtection="0"/>
    <xf numFmtId="0" fontId="14" fillId="20" borderId="1" applyNumberFormat="0" applyAlignment="0" applyProtection="0"/>
    <xf numFmtId="0" fontId="16" fillId="21" borderId="2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3" fillId="0" borderId="9" applyNumberFormat="0" applyFill="0" applyAlignment="0" applyProtection="0"/>
    <xf numFmtId="0" fontId="20" fillId="0" borderId="0"/>
    <xf numFmtId="43" fontId="20" fillId="0" borderId="0" applyFont="0" applyFill="0" applyBorder="0" applyAlignment="0" applyProtection="0"/>
    <xf numFmtId="0" fontId="33" fillId="0" borderId="0"/>
    <xf numFmtId="0" fontId="1" fillId="0" borderId="0"/>
  </cellStyleXfs>
  <cellXfs count="191">
    <xf numFmtId="0" fontId="0" fillId="0" borderId="0" xfId="0"/>
    <xf numFmtId="0" fontId="21" fillId="0" borderId="0" xfId="20" applyFont="1" applyFill="1"/>
    <xf numFmtId="0" fontId="24" fillId="0" borderId="0" xfId="20" applyFont="1" applyAlignment="1">
      <alignment horizontal="justify"/>
    </xf>
    <xf numFmtId="0" fontId="21" fillId="0" borderId="0" xfId="20" applyFont="1" applyFill="1" applyAlignment="1">
      <alignment wrapText="1"/>
    </xf>
    <xf numFmtId="164" fontId="21" fillId="0" borderId="0" xfId="19" applyFont="1" applyFill="1"/>
    <xf numFmtId="0" fontId="27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Alignment="1">
      <alignment vertical="center"/>
    </xf>
    <xf numFmtId="0" fontId="26" fillId="0" borderId="0" xfId="0" applyFont="1" applyFill="1" applyAlignment="1">
      <alignment vertical="center"/>
    </xf>
    <xf numFmtId="165" fontId="26" fillId="0" borderId="0" xfId="0" applyNumberFormat="1" applyFont="1" applyFill="1" applyAlignment="1">
      <alignment vertical="center"/>
    </xf>
    <xf numFmtId="0" fontId="26" fillId="0" borderId="12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/>
    </xf>
    <xf numFmtId="0" fontId="26" fillId="0" borderId="11" xfId="0" applyFont="1" applyFill="1" applyBorder="1" applyAlignment="1">
      <alignment horizontal="center" vertical="center" wrapText="1"/>
    </xf>
    <xf numFmtId="0" fontId="26" fillId="0" borderId="23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center" vertical="center"/>
    </xf>
    <xf numFmtId="2" fontId="26" fillId="0" borderId="10" xfId="0" applyNumberFormat="1" applyFont="1" applyFill="1" applyBorder="1" applyAlignment="1">
      <alignment horizontal="right" vertical="center"/>
    </xf>
    <xf numFmtId="2" fontId="26" fillId="0" borderId="24" xfId="0" applyNumberFormat="1" applyFont="1" applyFill="1" applyBorder="1" applyAlignment="1">
      <alignment horizontal="right" vertical="center"/>
    </xf>
    <xf numFmtId="0" fontId="31" fillId="0" borderId="10" xfId="0" applyFont="1" applyFill="1" applyBorder="1" applyAlignment="1">
      <alignment horizontal="left" vertical="center" wrapText="1"/>
    </xf>
    <xf numFmtId="2" fontId="26" fillId="0" borderId="11" xfId="0" applyNumberFormat="1" applyFont="1" applyFill="1" applyBorder="1" applyAlignment="1">
      <alignment horizontal="center" vertical="center"/>
    </xf>
    <xf numFmtId="2" fontId="26" fillId="0" borderId="23" xfId="0" applyNumberFormat="1" applyFont="1" applyFill="1" applyBorder="1" applyAlignment="1">
      <alignment horizontal="center" vertical="center"/>
    </xf>
    <xf numFmtId="165" fontId="30" fillId="0" borderId="16" xfId="19" applyNumberFormat="1" applyFont="1" applyFill="1" applyBorder="1" applyAlignment="1">
      <alignment horizontal="right"/>
    </xf>
    <xf numFmtId="165" fontId="30" fillId="0" borderId="19" xfId="19" applyNumberFormat="1" applyFont="1" applyFill="1" applyBorder="1" applyAlignment="1">
      <alignment horizontal="right"/>
    </xf>
    <xf numFmtId="165" fontId="30" fillId="24" borderId="22" xfId="19" applyNumberFormat="1" applyFont="1" applyFill="1" applyBorder="1" applyAlignment="1">
      <alignment horizontal="right"/>
    </xf>
    <xf numFmtId="0" fontId="21" fillId="0" borderId="0" xfId="20" applyFont="1" applyFill="1" applyAlignment="1">
      <alignment horizontal="left"/>
    </xf>
    <xf numFmtId="1" fontId="26" fillId="0" borderId="10" xfId="0" applyNumberFormat="1" applyFont="1" applyFill="1" applyBorder="1" applyAlignment="1">
      <alignment horizontal="center" vertical="center"/>
    </xf>
    <xf numFmtId="164" fontId="25" fillId="0" borderId="0" xfId="19" applyFont="1" applyBorder="1" applyAlignment="1">
      <alignment horizontal="center"/>
    </xf>
    <xf numFmtId="164" fontId="22" fillId="0" borderId="0" xfId="19" applyFont="1" applyAlignment="1">
      <alignment horizontal="left"/>
    </xf>
    <xf numFmtId="0" fontId="23" fillId="0" borderId="0" xfId="20" applyFont="1" applyFill="1" applyAlignment="1">
      <alignment horizontal="left" vertical="center" wrapText="1"/>
    </xf>
    <xf numFmtId="0" fontId="33" fillId="0" borderId="0" xfId="46"/>
    <xf numFmtId="0" fontId="35" fillId="0" borderId="0" xfId="46" applyFont="1" applyAlignment="1">
      <alignment horizontal="center" vertical="center"/>
    </xf>
    <xf numFmtId="2" fontId="36" fillId="0" borderId="0" xfId="46" applyNumberFormat="1" applyFont="1" applyFill="1" applyAlignment="1">
      <alignment horizontal="right" vertical="center"/>
    </xf>
    <xf numFmtId="2" fontId="37" fillId="0" borderId="0" xfId="46" applyNumberFormat="1" applyFont="1" applyFill="1" applyAlignment="1">
      <alignment horizontal="right" vertical="center"/>
    </xf>
    <xf numFmtId="0" fontId="39" fillId="0" borderId="0" xfId="46" applyFont="1" applyAlignment="1">
      <alignment horizontal="center" vertical="center"/>
    </xf>
    <xf numFmtId="0" fontId="39" fillId="0" borderId="0" xfId="46" applyFont="1" applyAlignment="1">
      <alignment wrapText="1"/>
    </xf>
    <xf numFmtId="1" fontId="39" fillId="0" borderId="0" xfId="46" applyNumberFormat="1" applyFont="1" applyAlignment="1">
      <alignment horizontal="center" vertical="center"/>
    </xf>
    <xf numFmtId="2" fontId="40" fillId="0" borderId="0" xfId="46" applyNumberFormat="1" applyFont="1" applyAlignment="1">
      <alignment horizontal="right" vertical="center"/>
    </xf>
    <xf numFmtId="2" fontId="39" fillId="0" borderId="0" xfId="46" applyNumberFormat="1" applyFont="1" applyAlignment="1">
      <alignment horizontal="right" vertical="center"/>
    </xf>
    <xf numFmtId="0" fontId="38" fillId="0" borderId="0" xfId="46" applyFont="1" applyAlignment="1">
      <alignment horizontal="center" vertical="center" wrapText="1"/>
    </xf>
    <xf numFmtId="0" fontId="40" fillId="0" borderId="0" xfId="46" applyFont="1" applyAlignment="1">
      <alignment horizontal="center" vertical="center" wrapText="1"/>
    </xf>
    <xf numFmtId="0" fontId="39" fillId="0" borderId="25" xfId="46" applyFont="1" applyBorder="1" applyAlignment="1">
      <alignment horizontal="center" vertical="center" wrapText="1"/>
    </xf>
    <xf numFmtId="1" fontId="39" fillId="0" borderId="25" xfId="46" applyNumberFormat="1" applyFont="1" applyBorder="1" applyAlignment="1">
      <alignment horizontal="center" vertical="center" wrapText="1"/>
    </xf>
    <xf numFmtId="2" fontId="39" fillId="0" borderId="25" xfId="46" applyNumberFormat="1" applyFont="1" applyBorder="1" applyAlignment="1">
      <alignment horizontal="center" vertical="center" wrapText="1"/>
    </xf>
    <xf numFmtId="0" fontId="40" fillId="0" borderId="25" xfId="46" applyFont="1" applyBorder="1" applyAlignment="1">
      <alignment horizontal="center" vertical="center" wrapText="1"/>
    </xf>
    <xf numFmtId="0" fontId="40" fillId="0" borderId="25" xfId="46" applyFont="1" applyBorder="1" applyAlignment="1">
      <alignment horizontal="left" wrapText="1"/>
    </xf>
    <xf numFmtId="1" fontId="40" fillId="0" borderId="25" xfId="46" applyNumberFormat="1" applyFont="1" applyBorder="1" applyAlignment="1">
      <alignment horizontal="center" vertical="center" wrapText="1"/>
    </xf>
    <xf numFmtId="2" fontId="40" fillId="0" borderId="25" xfId="46" applyNumberFormat="1" applyFont="1" applyFill="1" applyBorder="1" applyAlignment="1">
      <alignment horizontal="right" vertical="center"/>
    </xf>
    <xf numFmtId="2" fontId="40" fillId="0" borderId="25" xfId="46" applyNumberFormat="1" applyFont="1" applyBorder="1" applyAlignment="1">
      <alignment horizontal="right" vertical="center"/>
    </xf>
    <xf numFmtId="0" fontId="40" fillId="0" borderId="25" xfId="46" applyFont="1" applyBorder="1" applyAlignment="1">
      <alignment wrapText="1"/>
    </xf>
    <xf numFmtId="0" fontId="40" fillId="0" borderId="25" xfId="46" applyFont="1" applyFill="1" applyBorder="1" applyAlignment="1">
      <alignment horizontal="center" wrapText="1"/>
    </xf>
    <xf numFmtId="0" fontId="40" fillId="0" borderId="25" xfId="46" applyFont="1" applyFill="1" applyBorder="1" applyAlignment="1">
      <alignment horizontal="center" vertical="center" wrapText="1"/>
    </xf>
    <xf numFmtId="0" fontId="40" fillId="0" borderId="25" xfId="46" applyFont="1" applyBorder="1" applyAlignment="1">
      <alignment horizontal="center" vertical="center"/>
    </xf>
    <xf numFmtId="1" fontId="40" fillId="0" borderId="25" xfId="46" applyNumberFormat="1" applyFont="1" applyBorder="1" applyAlignment="1">
      <alignment horizontal="center" vertical="center"/>
    </xf>
    <xf numFmtId="0" fontId="40" fillId="0" borderId="25" xfId="46" applyFont="1" applyBorder="1" applyAlignment="1">
      <alignment vertical="center" wrapText="1"/>
    </xf>
    <xf numFmtId="0" fontId="40" fillId="0" borderId="26" xfId="46" applyFont="1" applyBorder="1" applyAlignment="1">
      <alignment vertical="center" wrapText="1"/>
    </xf>
    <xf numFmtId="0" fontId="40" fillId="0" borderId="27" xfId="46" applyFont="1" applyBorder="1" applyAlignment="1">
      <alignment vertical="center" wrapText="1"/>
    </xf>
    <xf numFmtId="0" fontId="40" fillId="0" borderId="28" xfId="46" applyFont="1" applyBorder="1" applyAlignment="1">
      <alignment vertical="center" wrapText="1"/>
    </xf>
    <xf numFmtId="0" fontId="36" fillId="0" borderId="25" xfId="46" applyFont="1" applyFill="1" applyBorder="1" applyAlignment="1">
      <alignment horizontal="center" wrapText="1"/>
    </xf>
    <xf numFmtId="0" fontId="40" fillId="0" borderId="25" xfId="46" applyFont="1" applyBorder="1"/>
    <xf numFmtId="0" fontId="40" fillId="0" borderId="29" xfId="46" applyFont="1" applyBorder="1" applyAlignment="1">
      <alignment horizontal="center" vertical="center"/>
    </xf>
    <xf numFmtId="0" fontId="40" fillId="0" borderId="29" xfId="46" applyFont="1" applyBorder="1" applyAlignment="1">
      <alignment wrapText="1"/>
    </xf>
    <xf numFmtId="1" fontId="40" fillId="0" borderId="29" xfId="46" applyNumberFormat="1" applyFont="1" applyBorder="1" applyAlignment="1">
      <alignment horizontal="center" vertical="center"/>
    </xf>
    <xf numFmtId="2" fontId="40" fillId="0" borderId="29" xfId="46" applyNumberFormat="1" applyFont="1" applyBorder="1" applyAlignment="1">
      <alignment horizontal="right" vertical="center"/>
    </xf>
    <xf numFmtId="0" fontId="40" fillId="0" borderId="0" xfId="46" applyFont="1"/>
    <xf numFmtId="0" fontId="21" fillId="0" borderId="0" xfId="20" applyFont="1" applyFill="1" applyBorder="1"/>
    <xf numFmtId="2" fontId="28" fillId="0" borderId="0" xfId="0" applyNumberFormat="1" applyFont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left" wrapText="1"/>
    </xf>
    <xf numFmtId="1" fontId="21" fillId="0" borderId="25" xfId="0" applyNumberFormat="1" applyFont="1" applyFill="1" applyBorder="1" applyAlignment="1">
      <alignment horizontal="center" vertical="center"/>
    </xf>
    <xf numFmtId="2" fontId="21" fillId="0" borderId="25" xfId="0" applyNumberFormat="1" applyFont="1" applyFill="1" applyBorder="1" applyAlignment="1">
      <alignment horizontal="right" vertical="center"/>
    </xf>
    <xf numFmtId="165" fontId="23" fillId="0" borderId="25" xfId="19" applyNumberFormat="1" applyFont="1" applyFill="1" applyBorder="1" applyAlignment="1">
      <alignment horizontal="right"/>
    </xf>
    <xf numFmtId="165" fontId="23" fillId="24" borderId="25" xfId="19" applyNumberFormat="1" applyFont="1" applyFill="1" applyBorder="1" applyAlignment="1">
      <alignment horizontal="right"/>
    </xf>
    <xf numFmtId="0" fontId="21" fillId="0" borderId="33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left" wrapText="1"/>
    </xf>
    <xf numFmtId="1" fontId="21" fillId="0" borderId="33" xfId="0" applyNumberFormat="1" applyFont="1" applyFill="1" applyBorder="1" applyAlignment="1">
      <alignment horizontal="center" vertical="center"/>
    </xf>
    <xf numFmtId="2" fontId="21" fillId="0" borderId="33" xfId="0" applyNumberFormat="1" applyFont="1" applyFill="1" applyBorder="1" applyAlignment="1">
      <alignment horizontal="right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 wrapText="1"/>
    </xf>
    <xf numFmtId="165" fontId="23" fillId="0" borderId="33" xfId="19" applyNumberFormat="1" applyFont="1" applyFill="1" applyBorder="1" applyAlignment="1">
      <alignment horizontal="right"/>
    </xf>
    <xf numFmtId="0" fontId="20" fillId="0" borderId="29" xfId="0" applyFont="1" applyFill="1" applyBorder="1" applyAlignment="1">
      <alignment horizontal="left" wrapText="1"/>
    </xf>
    <xf numFmtId="1" fontId="21" fillId="0" borderId="29" xfId="0" applyNumberFormat="1" applyFont="1" applyFill="1" applyBorder="1" applyAlignment="1">
      <alignment horizontal="center" vertical="center"/>
    </xf>
    <xf numFmtId="2" fontId="21" fillId="0" borderId="29" xfId="0" applyNumberFormat="1" applyFont="1" applyFill="1" applyBorder="1" applyAlignment="1">
      <alignment horizontal="right" vertical="center"/>
    </xf>
    <xf numFmtId="0" fontId="1" fillId="0" borderId="0" xfId="47"/>
    <xf numFmtId="0" fontId="42" fillId="0" borderId="29" xfId="47" applyFont="1" applyBorder="1" applyAlignment="1">
      <alignment horizontal="center" vertical="center" wrapText="1"/>
    </xf>
    <xf numFmtId="0" fontId="43" fillId="0" borderId="29" xfId="47" applyFont="1" applyBorder="1"/>
    <xf numFmtId="0" fontId="44" fillId="0" borderId="29" xfId="47" applyFont="1" applyBorder="1" applyAlignment="1">
      <alignment horizontal="center"/>
    </xf>
    <xf numFmtId="0" fontId="1" fillId="0" borderId="33" xfId="47" applyBorder="1" applyAlignment="1">
      <alignment horizontal="center"/>
    </xf>
    <xf numFmtId="0" fontId="45" fillId="0" borderId="33" xfId="47" applyFont="1" applyBorder="1"/>
    <xf numFmtId="2" fontId="1" fillId="0" borderId="33" xfId="47" applyNumberFormat="1" applyBorder="1"/>
    <xf numFmtId="0" fontId="1" fillId="0" borderId="33" xfId="47" applyBorder="1"/>
    <xf numFmtId="0" fontId="46" fillId="0" borderId="25" xfId="47" applyFont="1" applyBorder="1" applyAlignment="1">
      <alignment horizontal="center"/>
    </xf>
    <xf numFmtId="0" fontId="46" fillId="0" borderId="25" xfId="47" applyFont="1" applyBorder="1" applyAlignment="1">
      <alignment vertical="top" wrapText="1"/>
    </xf>
    <xf numFmtId="0" fontId="46" fillId="0" borderId="25" xfId="47" applyFont="1" applyBorder="1" applyAlignment="1">
      <alignment horizontal="center" vertical="top" wrapText="1"/>
    </xf>
    <xf numFmtId="0" fontId="46" fillId="0" borderId="25" xfId="47" applyFont="1" applyBorder="1"/>
    <xf numFmtId="2" fontId="46" fillId="0" borderId="25" xfId="47" applyNumberFormat="1" applyFont="1" applyBorder="1"/>
    <xf numFmtId="0" fontId="1" fillId="0" borderId="25" xfId="47" applyBorder="1" applyAlignment="1">
      <alignment horizontal="center"/>
    </xf>
    <xf numFmtId="0" fontId="1" fillId="0" borderId="25" xfId="47" applyBorder="1"/>
    <xf numFmtId="0" fontId="1" fillId="0" borderId="25" xfId="47" quotePrefix="1" applyBorder="1" applyAlignment="1">
      <alignment horizontal="center"/>
    </xf>
    <xf numFmtId="2" fontId="1" fillId="0" borderId="25" xfId="47" applyNumberFormat="1" applyBorder="1"/>
    <xf numFmtId="0" fontId="45" fillId="0" borderId="25" xfId="47" applyFont="1" applyBorder="1"/>
    <xf numFmtId="0" fontId="1" fillId="0" borderId="25" xfId="47" applyBorder="1" applyAlignment="1">
      <alignment wrapText="1"/>
    </xf>
    <xf numFmtId="0" fontId="45" fillId="0" borderId="25" xfId="47" applyFont="1" applyBorder="1" applyAlignment="1">
      <alignment vertical="top" wrapText="1"/>
    </xf>
    <xf numFmtId="0" fontId="46" fillId="0" borderId="29" xfId="47" applyFont="1" applyBorder="1" applyAlignment="1">
      <alignment horizontal="center"/>
    </xf>
    <xf numFmtId="0" fontId="46" fillId="0" borderId="29" xfId="47" applyFont="1" applyBorder="1" applyAlignment="1">
      <alignment vertical="top" wrapText="1"/>
    </xf>
    <xf numFmtId="0" fontId="46" fillId="0" borderId="29" xfId="47" applyFont="1" applyBorder="1" applyAlignment="1">
      <alignment horizontal="center" vertical="top" wrapText="1"/>
    </xf>
    <xf numFmtId="0" fontId="46" fillId="0" borderId="29" xfId="47" applyFont="1" applyBorder="1"/>
    <xf numFmtId="0" fontId="45" fillId="0" borderId="40" xfId="47" applyFont="1" applyFill="1" applyBorder="1"/>
    <xf numFmtId="0" fontId="46" fillId="0" borderId="25" xfId="47" applyFont="1" applyFill="1" applyBorder="1"/>
    <xf numFmtId="0" fontId="45" fillId="0" borderId="25" xfId="47" applyFont="1" applyFill="1" applyBorder="1"/>
    <xf numFmtId="164" fontId="22" fillId="0" borderId="0" xfId="19" applyFont="1"/>
    <xf numFmtId="0" fontId="0" fillId="0" borderId="41" xfId="0" applyBorder="1"/>
    <xf numFmtId="2" fontId="23" fillId="0" borderId="41" xfId="0" applyNumberFormat="1" applyFont="1" applyBorder="1"/>
    <xf numFmtId="4" fontId="23" fillId="0" borderId="0" xfId="0" applyNumberFormat="1" applyFont="1"/>
    <xf numFmtId="4" fontId="49" fillId="0" borderId="0" xfId="0" applyNumberFormat="1" applyFont="1"/>
    <xf numFmtId="4" fontId="23" fillId="0" borderId="41" xfId="0" applyNumberFormat="1" applyFont="1" applyBorder="1"/>
    <xf numFmtId="4" fontId="0" fillId="0" borderId="0" xfId="0" applyNumberFormat="1"/>
    <xf numFmtId="4" fontId="23" fillId="26" borderId="0" xfId="0" applyNumberFormat="1" applyFont="1" applyFill="1"/>
    <xf numFmtId="0" fontId="26" fillId="0" borderId="0" xfId="0" applyFont="1"/>
    <xf numFmtId="0" fontId="40" fillId="0" borderId="25" xfId="46" applyFont="1" applyBorder="1" applyAlignment="1">
      <alignment horizontal="left" vertical="justify" wrapText="1"/>
    </xf>
    <xf numFmtId="0" fontId="33" fillId="0" borderId="0" xfId="46" applyBorder="1"/>
    <xf numFmtId="0" fontId="40" fillId="0" borderId="0" xfId="46" applyFont="1" applyBorder="1" applyAlignment="1">
      <alignment horizontal="left" vertical="justify" wrapText="1"/>
    </xf>
    <xf numFmtId="0" fontId="20" fillId="0" borderId="0" xfId="46" applyFont="1" applyBorder="1"/>
    <xf numFmtId="0" fontId="26" fillId="0" borderId="0" xfId="0" applyFont="1" applyAlignment="1">
      <alignment horizontal="right"/>
    </xf>
    <xf numFmtId="0" fontId="29" fillId="0" borderId="0" xfId="0" applyFont="1" applyFill="1" applyAlignment="1">
      <alignment vertical="top"/>
    </xf>
    <xf numFmtId="0" fontId="31" fillId="0" borderId="10" xfId="0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center" vertical="center"/>
    </xf>
    <xf numFmtId="2" fontId="31" fillId="0" borderId="10" xfId="0" applyNumberFormat="1" applyFont="1" applyFill="1" applyBorder="1" applyAlignment="1">
      <alignment horizontal="right" vertical="center"/>
    </xf>
    <xf numFmtId="2" fontId="31" fillId="0" borderId="24" xfId="0" applyNumberFormat="1" applyFont="1" applyFill="1" applyBorder="1" applyAlignment="1">
      <alignment horizontal="right" vertical="center"/>
    </xf>
    <xf numFmtId="2" fontId="40" fillId="0" borderId="29" xfId="46" applyNumberFormat="1" applyFont="1" applyFill="1" applyBorder="1" applyAlignment="1">
      <alignment horizontal="right" vertical="center"/>
    </xf>
    <xf numFmtId="2" fontId="36" fillId="0" borderId="33" xfId="46" applyNumberFormat="1" applyFont="1" applyFill="1" applyBorder="1" applyAlignment="1">
      <alignment horizontal="right" vertical="center"/>
    </xf>
    <xf numFmtId="2" fontId="36" fillId="0" borderId="25" xfId="46" applyNumberFormat="1" applyFont="1" applyFill="1" applyBorder="1" applyAlignment="1">
      <alignment horizontal="right" vertical="center"/>
    </xf>
    <xf numFmtId="2" fontId="21" fillId="26" borderId="0" xfId="0" applyNumberFormat="1" applyFont="1" applyFill="1" applyAlignment="1">
      <alignment horizontal="left"/>
    </xf>
    <xf numFmtId="2" fontId="21" fillId="0" borderId="0" xfId="0" applyNumberFormat="1" applyFont="1" applyAlignment="1">
      <alignment horizontal="left"/>
    </xf>
    <xf numFmtId="2" fontId="21" fillId="0" borderId="41" xfId="0" applyNumberFormat="1" applyFont="1" applyBorder="1" applyAlignment="1">
      <alignment horizontal="left"/>
    </xf>
    <xf numFmtId="0" fontId="23" fillId="0" borderId="0" xfId="20" applyFont="1" applyFill="1" applyAlignment="1">
      <alignment horizontal="left" vertical="center" wrapText="1"/>
    </xf>
    <xf numFmtId="164" fontId="25" fillId="0" borderId="0" xfId="19" applyFont="1" applyBorder="1" applyAlignment="1">
      <alignment horizontal="center"/>
    </xf>
    <xf numFmtId="0" fontId="30" fillId="0" borderId="17" xfId="20" applyFont="1" applyFill="1" applyBorder="1" applyAlignment="1">
      <alignment horizontal="right" wrapText="1"/>
    </xf>
    <xf numFmtId="0" fontId="30" fillId="0" borderId="18" xfId="20" applyFont="1" applyFill="1" applyBorder="1" applyAlignment="1">
      <alignment horizontal="right" wrapText="1"/>
    </xf>
    <xf numFmtId="0" fontId="30" fillId="24" borderId="20" xfId="20" applyFont="1" applyFill="1" applyBorder="1" applyAlignment="1">
      <alignment horizontal="right"/>
    </xf>
    <xf numFmtId="0" fontId="30" fillId="24" borderId="21" xfId="20" applyFont="1" applyFill="1" applyBorder="1" applyAlignment="1">
      <alignment horizontal="right"/>
    </xf>
    <xf numFmtId="164" fontId="22" fillId="0" borderId="0" xfId="19" applyFont="1" applyAlignment="1">
      <alignment horizontal="left"/>
    </xf>
    <xf numFmtId="164" fontId="22" fillId="0" borderId="0" xfId="19" applyFont="1" applyBorder="1" applyAlignment="1">
      <alignment horizontal="left"/>
    </xf>
    <xf numFmtId="0" fontId="26" fillId="0" borderId="0" xfId="20" applyFont="1" applyAlignment="1">
      <alignment horizontal="left"/>
    </xf>
    <xf numFmtId="0" fontId="30" fillId="0" borderId="14" xfId="20" applyFont="1" applyFill="1" applyBorder="1" applyAlignment="1">
      <alignment horizontal="right"/>
    </xf>
    <xf numFmtId="0" fontId="30" fillId="0" borderId="15" xfId="20" applyFont="1" applyFill="1" applyBorder="1" applyAlignment="1">
      <alignment horizontal="right"/>
    </xf>
    <xf numFmtId="0" fontId="36" fillId="0" borderId="26" xfId="46" applyFont="1" applyBorder="1" applyAlignment="1">
      <alignment horizontal="right" vertical="center"/>
    </xf>
    <xf numFmtId="0" fontId="36" fillId="0" borderId="27" xfId="46" applyFont="1" applyBorder="1" applyAlignment="1">
      <alignment horizontal="right" vertical="center"/>
    </xf>
    <xf numFmtId="0" fontId="36" fillId="0" borderId="28" xfId="46" applyFont="1" applyBorder="1" applyAlignment="1">
      <alignment horizontal="right" vertical="center"/>
    </xf>
    <xf numFmtId="0" fontId="40" fillId="0" borderId="26" xfId="46" applyFont="1" applyBorder="1" applyAlignment="1">
      <alignment horizontal="center" vertical="center" wrapText="1"/>
    </xf>
    <xf numFmtId="0" fontId="40" fillId="0" borderId="27" xfId="46" applyFont="1" applyBorder="1" applyAlignment="1">
      <alignment horizontal="center" vertical="center" wrapText="1"/>
    </xf>
    <xf numFmtId="0" fontId="40" fillId="0" borderId="28" xfId="46" applyFont="1" applyBorder="1" applyAlignment="1">
      <alignment horizontal="center" vertical="center" wrapText="1"/>
    </xf>
    <xf numFmtId="0" fontId="36" fillId="25" borderId="26" xfId="46" applyFont="1" applyFill="1" applyBorder="1" applyAlignment="1">
      <alignment horizontal="center" wrapText="1"/>
    </xf>
    <xf numFmtId="0" fontId="36" fillId="25" borderId="27" xfId="46" applyFont="1" applyFill="1" applyBorder="1" applyAlignment="1">
      <alignment horizontal="center" wrapText="1"/>
    </xf>
    <xf numFmtId="0" fontId="36" fillId="25" borderId="28" xfId="46" applyFont="1" applyFill="1" applyBorder="1" applyAlignment="1">
      <alignment horizontal="center" wrapText="1"/>
    </xf>
    <xf numFmtId="0" fontId="36" fillId="0" borderId="26" xfId="46" applyFont="1" applyFill="1" applyBorder="1" applyAlignment="1">
      <alignment horizontal="center" wrapText="1"/>
    </xf>
    <xf numFmtId="0" fontId="36" fillId="0" borderId="27" xfId="46" applyFont="1" applyFill="1" applyBorder="1" applyAlignment="1">
      <alignment horizontal="center" wrapText="1"/>
    </xf>
    <xf numFmtId="0" fontId="36" fillId="0" borderId="28" xfId="46" applyFont="1" applyFill="1" applyBorder="1" applyAlignment="1">
      <alignment horizontal="center" wrapText="1"/>
    </xf>
    <xf numFmtId="0" fontId="40" fillId="0" borderId="26" xfId="46" applyFont="1" applyBorder="1" applyAlignment="1">
      <alignment horizontal="center" vertical="center"/>
    </xf>
    <xf numFmtId="0" fontId="40" fillId="0" borderId="27" xfId="46" applyFont="1" applyBorder="1" applyAlignment="1">
      <alignment horizontal="center" vertical="center"/>
    </xf>
    <xf numFmtId="0" fontId="40" fillId="0" borderId="28" xfId="46" applyFont="1" applyBorder="1" applyAlignment="1">
      <alignment horizontal="center" vertical="center"/>
    </xf>
    <xf numFmtId="0" fontId="36" fillId="0" borderId="30" xfId="46" applyFont="1" applyBorder="1" applyAlignment="1">
      <alignment horizontal="right" vertical="center"/>
    </xf>
    <xf numFmtId="0" fontId="36" fillId="0" borderId="31" xfId="46" applyFont="1" applyBorder="1" applyAlignment="1">
      <alignment horizontal="right" vertical="center"/>
    </xf>
    <xf numFmtId="0" fontId="36" fillId="0" borderId="32" xfId="46" applyFont="1" applyBorder="1" applyAlignment="1">
      <alignment horizontal="right" vertical="center"/>
    </xf>
    <xf numFmtId="0" fontId="34" fillId="0" borderId="0" xfId="46" applyFont="1" applyAlignment="1">
      <alignment horizontal="center" vertical="center"/>
    </xf>
    <xf numFmtId="0" fontId="38" fillId="0" borderId="0" xfId="46" applyFont="1" applyAlignment="1">
      <alignment horizontal="center" vertical="center" wrapText="1"/>
    </xf>
    <xf numFmtId="0" fontId="38" fillId="0" borderId="0" xfId="46" applyFont="1" applyAlignment="1">
      <alignment horizontal="left" vertical="center" wrapText="1"/>
    </xf>
    <xf numFmtId="0" fontId="35" fillId="0" borderId="0" xfId="46" applyFont="1" applyAlignment="1">
      <alignment horizontal="left" vertical="center" wrapText="1"/>
    </xf>
    <xf numFmtId="0" fontId="36" fillId="25" borderId="25" xfId="46" applyFont="1" applyFill="1" applyBorder="1" applyAlignment="1">
      <alignment horizontal="center" wrapText="1"/>
    </xf>
    <xf numFmtId="0" fontId="23" fillId="0" borderId="34" xfId="20" applyFont="1" applyFill="1" applyBorder="1" applyAlignment="1">
      <alignment horizontal="left" vertical="center" wrapText="1"/>
    </xf>
    <xf numFmtId="0" fontId="23" fillId="0" borderId="35" xfId="20" applyFont="1" applyFill="1" applyBorder="1" applyAlignment="1">
      <alignment horizontal="left" vertical="center" wrapText="1"/>
    </xf>
    <xf numFmtId="0" fontId="23" fillId="0" borderId="36" xfId="20" applyFont="1" applyFill="1" applyBorder="1" applyAlignment="1">
      <alignment horizontal="left" vertical="center" wrapText="1"/>
    </xf>
    <xf numFmtId="164" fontId="22" fillId="0" borderId="25" xfId="19" applyFont="1" applyBorder="1" applyAlignment="1">
      <alignment horizontal="center"/>
    </xf>
    <xf numFmtId="0" fontId="23" fillId="0" borderId="33" xfId="20" applyFont="1" applyFill="1" applyBorder="1" applyAlignment="1">
      <alignment horizontal="right"/>
    </xf>
    <xf numFmtId="0" fontId="23" fillId="0" borderId="25" xfId="20" applyFont="1" applyFill="1" applyBorder="1" applyAlignment="1">
      <alignment horizontal="right" wrapText="1"/>
    </xf>
    <xf numFmtId="0" fontId="23" fillId="24" borderId="25" xfId="20" applyFont="1" applyFill="1" applyBorder="1" applyAlignment="1">
      <alignment horizontal="right"/>
    </xf>
    <xf numFmtId="0" fontId="45" fillId="0" borderId="26" xfId="47" applyFont="1" applyFill="1" applyBorder="1" applyAlignment="1">
      <alignment horizontal="right" vertical="top"/>
    </xf>
    <xf numFmtId="0" fontId="45" fillId="0" borderId="27" xfId="47" applyFont="1" applyFill="1" applyBorder="1" applyAlignment="1">
      <alignment horizontal="right" vertical="top"/>
    </xf>
    <xf numFmtId="0" fontId="45" fillId="0" borderId="28" xfId="47" applyFont="1" applyFill="1" applyBorder="1" applyAlignment="1">
      <alignment horizontal="right" vertical="top"/>
    </xf>
    <xf numFmtId="0" fontId="44" fillId="0" borderId="0" xfId="47" applyFont="1" applyAlignment="1">
      <alignment horizontal="center"/>
    </xf>
    <xf numFmtId="0" fontId="41" fillId="0" borderId="0" xfId="47" applyFont="1" applyAlignment="1">
      <alignment horizontal="center"/>
    </xf>
    <xf numFmtId="0" fontId="30" fillId="0" borderId="0" xfId="47" applyFont="1" applyAlignment="1">
      <alignment horizontal="left" vertical="center" wrapText="1"/>
    </xf>
    <xf numFmtId="0" fontId="30" fillId="0" borderId="0" xfId="47" applyFont="1" applyAlignment="1">
      <alignment horizontal="left"/>
    </xf>
    <xf numFmtId="0" fontId="45" fillId="0" borderId="37" xfId="47" applyFont="1" applyFill="1" applyBorder="1" applyAlignment="1">
      <alignment horizontal="right" vertical="top"/>
    </xf>
    <xf numFmtId="0" fontId="45" fillId="0" borderId="38" xfId="47" applyFont="1" applyFill="1" applyBorder="1" applyAlignment="1">
      <alignment horizontal="right" vertical="top"/>
    </xf>
    <xf numFmtId="0" fontId="45" fillId="0" borderId="39" xfId="47" applyFont="1" applyFill="1" applyBorder="1" applyAlignment="1">
      <alignment horizontal="right" vertical="top"/>
    </xf>
  </cellXfs>
  <cellStyles count="48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Comma 2" xfId="45"/>
    <cellStyle name="Normal 2" xfId="44"/>
    <cellStyle name="Normal 3" xfId="46"/>
    <cellStyle name="Normal 4" xfId="47"/>
    <cellStyle name="Normal_KSS_konstrukcii (1)" xfId="20"/>
    <cellStyle name="Акцент1" xfId="21"/>
    <cellStyle name="Акцент2" xfId="22"/>
    <cellStyle name="Акцент3" xfId="23"/>
    <cellStyle name="Акцент4" xfId="24"/>
    <cellStyle name="Акцент5" xfId="25"/>
    <cellStyle name="Акцент6" xfId="26"/>
    <cellStyle name="Бележка" xfId="27"/>
    <cellStyle name="Вход" xfId="28"/>
    <cellStyle name="Добър" xfId="29"/>
    <cellStyle name="Заглавие" xfId="30"/>
    <cellStyle name="Заглавие 1" xfId="31"/>
    <cellStyle name="Заглавие 2" xfId="32"/>
    <cellStyle name="Заглавие 3" xfId="33"/>
    <cellStyle name="Заглавие 4" xfId="34"/>
    <cellStyle name="Запетая" xfId="19" builtinId="3"/>
    <cellStyle name="Изход" xfId="35"/>
    <cellStyle name="Изчисление" xfId="36"/>
    <cellStyle name="Контролна клетка" xfId="37"/>
    <cellStyle name="Лош" xfId="38"/>
    <cellStyle name="Неутрален" xfId="39"/>
    <cellStyle name="Нормален" xfId="0" builtinId="0"/>
    <cellStyle name="Обяснителен текст" xfId="40"/>
    <cellStyle name="Предупредителен текст" xfId="41"/>
    <cellStyle name="Свързана клетка" xfId="42"/>
    <cellStyle name="Сума" xfId="43"/>
  </cellStyles>
  <dxfs count="70"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ivic">
      <a:fillStyleLst>
        <a:solidFill>
          <a:schemeClr val="phClr"/>
        </a:solidFill>
        <a:solidFill>
          <a:schemeClr val="phClr">
            <a:tint val="45000"/>
          </a:schemeClr>
        </a:solidFill>
        <a:solidFill>
          <a:schemeClr val="phClr">
            <a:tint val="95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1429" cap="flat" cmpd="sng" algn="ctr">
          <a:solidFill>
            <a:schemeClr val="phClr"/>
          </a:solidFill>
          <a:prstDash val="sysDash"/>
        </a:ln>
        <a:ln w="200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contourW="9525" prstMaterial="matte">
            <a:bevelT w="0" h="0"/>
            <a:contourClr>
              <a:schemeClr val="phClr">
                <a:shade val="70000"/>
                <a:satMod val="105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soft" dir="b">
              <a:rot lat="0" lon="0" rev="0"/>
            </a:lightRig>
          </a:scene3d>
          <a:sp3d prstMaterial="dkEdge">
            <a:bevelT w="63500" h="63500" prst="cross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M20" sqref="M20"/>
    </sheetView>
  </sheetViews>
  <sheetFormatPr defaultRowHeight="15" x14ac:dyDescent="0.25"/>
  <cols>
    <col min="5" max="5" width="17" customWidth="1"/>
    <col min="6" max="6" width="21.140625" customWidth="1"/>
    <col min="261" max="261" width="17" customWidth="1"/>
    <col min="262" max="262" width="21.140625" customWidth="1"/>
    <col min="517" max="517" width="17" customWidth="1"/>
    <col min="518" max="518" width="21.140625" customWidth="1"/>
    <col min="773" max="773" width="17" customWidth="1"/>
    <col min="774" max="774" width="21.140625" customWidth="1"/>
    <col min="1029" max="1029" width="17" customWidth="1"/>
    <col min="1030" max="1030" width="21.140625" customWidth="1"/>
    <col min="1285" max="1285" width="17" customWidth="1"/>
    <col min="1286" max="1286" width="21.140625" customWidth="1"/>
    <col min="1541" max="1541" width="17" customWidth="1"/>
    <col min="1542" max="1542" width="21.140625" customWidth="1"/>
    <col min="1797" max="1797" width="17" customWidth="1"/>
    <col min="1798" max="1798" width="21.140625" customWidth="1"/>
    <col min="2053" max="2053" width="17" customWidth="1"/>
    <col min="2054" max="2054" width="21.140625" customWidth="1"/>
    <col min="2309" max="2309" width="17" customWidth="1"/>
    <col min="2310" max="2310" width="21.140625" customWidth="1"/>
    <col min="2565" max="2565" width="17" customWidth="1"/>
    <col min="2566" max="2566" width="21.140625" customWidth="1"/>
    <col min="2821" max="2821" width="17" customWidth="1"/>
    <col min="2822" max="2822" width="21.140625" customWidth="1"/>
    <col min="3077" max="3077" width="17" customWidth="1"/>
    <col min="3078" max="3078" width="21.140625" customWidth="1"/>
    <col min="3333" max="3333" width="17" customWidth="1"/>
    <col min="3334" max="3334" width="21.140625" customWidth="1"/>
    <col min="3589" max="3589" width="17" customWidth="1"/>
    <col min="3590" max="3590" width="21.140625" customWidth="1"/>
    <col min="3845" max="3845" width="17" customWidth="1"/>
    <col min="3846" max="3846" width="21.140625" customWidth="1"/>
    <col min="4101" max="4101" width="17" customWidth="1"/>
    <col min="4102" max="4102" width="21.140625" customWidth="1"/>
    <col min="4357" max="4357" width="17" customWidth="1"/>
    <col min="4358" max="4358" width="21.140625" customWidth="1"/>
    <col min="4613" max="4613" width="17" customWidth="1"/>
    <col min="4614" max="4614" width="21.140625" customWidth="1"/>
    <col min="4869" max="4869" width="17" customWidth="1"/>
    <col min="4870" max="4870" width="21.140625" customWidth="1"/>
    <col min="5125" max="5125" width="17" customWidth="1"/>
    <col min="5126" max="5126" width="21.140625" customWidth="1"/>
    <col min="5381" max="5381" width="17" customWidth="1"/>
    <col min="5382" max="5382" width="21.140625" customWidth="1"/>
    <col min="5637" max="5637" width="17" customWidth="1"/>
    <col min="5638" max="5638" width="21.140625" customWidth="1"/>
    <col min="5893" max="5893" width="17" customWidth="1"/>
    <col min="5894" max="5894" width="21.140625" customWidth="1"/>
    <col min="6149" max="6149" width="17" customWidth="1"/>
    <col min="6150" max="6150" width="21.140625" customWidth="1"/>
    <col min="6405" max="6405" width="17" customWidth="1"/>
    <col min="6406" max="6406" width="21.140625" customWidth="1"/>
    <col min="6661" max="6661" width="17" customWidth="1"/>
    <col min="6662" max="6662" width="21.140625" customWidth="1"/>
    <col min="6917" max="6917" width="17" customWidth="1"/>
    <col min="6918" max="6918" width="21.140625" customWidth="1"/>
    <col min="7173" max="7173" width="17" customWidth="1"/>
    <col min="7174" max="7174" width="21.140625" customWidth="1"/>
    <col min="7429" max="7429" width="17" customWidth="1"/>
    <col min="7430" max="7430" width="21.140625" customWidth="1"/>
    <col min="7685" max="7685" width="17" customWidth="1"/>
    <col min="7686" max="7686" width="21.140625" customWidth="1"/>
    <col min="7941" max="7941" width="17" customWidth="1"/>
    <col min="7942" max="7942" width="21.140625" customWidth="1"/>
    <col min="8197" max="8197" width="17" customWidth="1"/>
    <col min="8198" max="8198" width="21.140625" customWidth="1"/>
    <col min="8453" max="8453" width="17" customWidth="1"/>
    <col min="8454" max="8454" width="21.140625" customWidth="1"/>
    <col min="8709" max="8709" width="17" customWidth="1"/>
    <col min="8710" max="8710" width="21.140625" customWidth="1"/>
    <col min="8965" max="8965" width="17" customWidth="1"/>
    <col min="8966" max="8966" width="21.140625" customWidth="1"/>
    <col min="9221" max="9221" width="17" customWidth="1"/>
    <col min="9222" max="9222" width="21.140625" customWidth="1"/>
    <col min="9477" max="9477" width="17" customWidth="1"/>
    <col min="9478" max="9478" width="21.140625" customWidth="1"/>
    <col min="9733" max="9733" width="17" customWidth="1"/>
    <col min="9734" max="9734" width="21.140625" customWidth="1"/>
    <col min="9989" max="9989" width="17" customWidth="1"/>
    <col min="9990" max="9990" width="21.140625" customWidth="1"/>
    <col min="10245" max="10245" width="17" customWidth="1"/>
    <col min="10246" max="10246" width="21.140625" customWidth="1"/>
    <col min="10501" max="10501" width="17" customWidth="1"/>
    <col min="10502" max="10502" width="21.140625" customWidth="1"/>
    <col min="10757" max="10757" width="17" customWidth="1"/>
    <col min="10758" max="10758" width="21.140625" customWidth="1"/>
    <col min="11013" max="11013" width="17" customWidth="1"/>
    <col min="11014" max="11014" width="21.140625" customWidth="1"/>
    <col min="11269" max="11269" width="17" customWidth="1"/>
    <col min="11270" max="11270" width="21.140625" customWidth="1"/>
    <col min="11525" max="11525" width="17" customWidth="1"/>
    <col min="11526" max="11526" width="21.140625" customWidth="1"/>
    <col min="11781" max="11781" width="17" customWidth="1"/>
    <col min="11782" max="11782" width="21.140625" customWidth="1"/>
    <col min="12037" max="12037" width="17" customWidth="1"/>
    <col min="12038" max="12038" width="21.140625" customWidth="1"/>
    <col min="12293" max="12293" width="17" customWidth="1"/>
    <col min="12294" max="12294" width="21.140625" customWidth="1"/>
    <col min="12549" max="12549" width="17" customWidth="1"/>
    <col min="12550" max="12550" width="21.140625" customWidth="1"/>
    <col min="12805" max="12805" width="17" customWidth="1"/>
    <col min="12806" max="12806" width="21.140625" customWidth="1"/>
    <col min="13061" max="13061" width="17" customWidth="1"/>
    <col min="13062" max="13062" width="21.140625" customWidth="1"/>
    <col min="13317" max="13317" width="17" customWidth="1"/>
    <col min="13318" max="13318" width="21.140625" customWidth="1"/>
    <col min="13573" max="13573" width="17" customWidth="1"/>
    <col min="13574" max="13574" width="21.140625" customWidth="1"/>
    <col min="13829" max="13829" width="17" customWidth="1"/>
    <col min="13830" max="13830" width="21.140625" customWidth="1"/>
    <col min="14085" max="14085" width="17" customWidth="1"/>
    <col min="14086" max="14086" width="21.140625" customWidth="1"/>
    <col min="14341" max="14341" width="17" customWidth="1"/>
    <col min="14342" max="14342" width="21.140625" customWidth="1"/>
    <col min="14597" max="14597" width="17" customWidth="1"/>
    <col min="14598" max="14598" width="21.140625" customWidth="1"/>
    <col min="14853" max="14853" width="17" customWidth="1"/>
    <col min="14854" max="14854" width="21.140625" customWidth="1"/>
    <col min="15109" max="15109" width="17" customWidth="1"/>
    <col min="15110" max="15110" width="21.140625" customWidth="1"/>
    <col min="15365" max="15365" width="17" customWidth="1"/>
    <col min="15366" max="15366" width="21.140625" customWidth="1"/>
    <col min="15621" max="15621" width="17" customWidth="1"/>
    <col min="15622" max="15622" width="21.140625" customWidth="1"/>
    <col min="15877" max="15877" width="17" customWidth="1"/>
    <col min="15878" max="15878" width="21.140625" customWidth="1"/>
    <col min="16133" max="16133" width="17" customWidth="1"/>
    <col min="16134" max="16134" width="21.140625" customWidth="1"/>
  </cols>
  <sheetData>
    <row r="1" spans="1:9" s="1" customFormat="1" ht="111.75" customHeight="1" x14ac:dyDescent="0.2">
      <c r="A1" s="140" t="s">
        <v>228</v>
      </c>
      <c r="B1" s="140"/>
      <c r="C1" s="140"/>
      <c r="D1" s="140"/>
      <c r="E1" s="140"/>
      <c r="F1" s="140"/>
      <c r="G1" s="69"/>
      <c r="H1" s="69"/>
      <c r="I1" s="69"/>
    </row>
    <row r="2" spans="1:9" s="1" customFormat="1" ht="28.5" customHeight="1" x14ac:dyDescent="0.2">
      <c r="A2" s="140" t="s">
        <v>213</v>
      </c>
      <c r="B2" s="140"/>
      <c r="C2" s="33"/>
      <c r="D2" s="33"/>
      <c r="E2" s="33"/>
      <c r="F2" s="33"/>
      <c r="G2" s="69"/>
      <c r="H2" s="69"/>
      <c r="I2" s="69"/>
    </row>
    <row r="3" spans="1:9" s="1" customFormat="1" ht="15.75" x14ac:dyDescent="0.25">
      <c r="A3" s="32" t="s">
        <v>24</v>
      </c>
      <c r="B3" s="115"/>
      <c r="C3" s="115"/>
      <c r="D3" s="115"/>
      <c r="E3" s="115"/>
      <c r="F3" s="115"/>
      <c r="G3" s="115"/>
      <c r="H3" s="115"/>
      <c r="I3" s="69"/>
    </row>
    <row r="4" spans="1:9" s="1" customFormat="1" ht="18" x14ac:dyDescent="0.25">
      <c r="A4" s="2"/>
      <c r="B4" s="3"/>
      <c r="D4" s="4"/>
      <c r="E4" s="4"/>
      <c r="F4" s="4"/>
      <c r="G4" s="69"/>
      <c r="H4" s="69"/>
      <c r="I4" s="69"/>
    </row>
    <row r="5" spans="1:9" s="1" customFormat="1" ht="18" x14ac:dyDescent="0.25">
      <c r="A5" s="141" t="s">
        <v>214</v>
      </c>
      <c r="B5" s="141"/>
      <c r="C5" s="141"/>
      <c r="D5" s="141"/>
      <c r="E5" s="141"/>
      <c r="F5" s="141"/>
      <c r="G5" s="69"/>
      <c r="H5" s="69"/>
      <c r="I5" s="69"/>
    </row>
    <row r="6" spans="1:9" s="1" customFormat="1" ht="18" x14ac:dyDescent="0.25">
      <c r="A6" s="31"/>
      <c r="B6" s="31"/>
      <c r="C6" s="31"/>
      <c r="D6" s="31"/>
      <c r="E6" s="31"/>
      <c r="F6" s="31"/>
      <c r="G6" s="69"/>
      <c r="H6" s="69"/>
      <c r="I6" s="69"/>
    </row>
    <row r="7" spans="1:9" ht="16.5" thickBot="1" x14ac:dyDescent="0.3">
      <c r="A7" s="116"/>
      <c r="B7" s="116"/>
      <c r="C7" s="116"/>
      <c r="D7" s="116"/>
      <c r="E7" s="117" t="s">
        <v>215</v>
      </c>
    </row>
    <row r="8" spans="1:9" ht="16.5" thickTop="1" x14ac:dyDescent="0.25">
      <c r="A8" s="138" t="s">
        <v>216</v>
      </c>
      <c r="B8" s="138"/>
      <c r="C8" s="138"/>
      <c r="D8" s="138"/>
      <c r="E8" s="118">
        <f>КСС_Архитектура!F125</f>
        <v>0</v>
      </c>
    </row>
    <row r="9" spans="1:9" x14ac:dyDescent="0.25">
      <c r="E9" s="119"/>
    </row>
    <row r="10" spans="1:9" ht="15.75" x14ac:dyDescent="0.25">
      <c r="A10" s="138" t="s">
        <v>217</v>
      </c>
      <c r="B10" s="138"/>
      <c r="C10" s="138"/>
      <c r="D10" s="138"/>
      <c r="E10" s="118">
        <f>КСС_ЕЛ!F96</f>
        <v>0</v>
      </c>
    </row>
    <row r="11" spans="1:9" ht="15.75" x14ac:dyDescent="0.25">
      <c r="A11" s="138"/>
      <c r="B11" s="138"/>
      <c r="C11" s="138"/>
      <c r="D11" s="138"/>
      <c r="E11" s="119"/>
    </row>
    <row r="12" spans="1:9" ht="15.75" x14ac:dyDescent="0.25">
      <c r="A12" s="138" t="s">
        <v>218</v>
      </c>
      <c r="B12" s="138"/>
      <c r="C12" s="138"/>
      <c r="D12" s="138"/>
      <c r="E12" s="118">
        <f>КСС_ОВ!F10</f>
        <v>0</v>
      </c>
    </row>
    <row r="13" spans="1:9" ht="15.75" x14ac:dyDescent="0.25">
      <c r="A13" s="138"/>
      <c r="B13" s="138"/>
      <c r="C13" s="138"/>
      <c r="D13" s="138"/>
      <c r="E13" s="119"/>
    </row>
    <row r="14" spans="1:9" ht="16.5" thickBot="1" x14ac:dyDescent="0.3">
      <c r="A14" s="139" t="s">
        <v>219</v>
      </c>
      <c r="B14" s="139"/>
      <c r="C14" s="139"/>
      <c r="D14" s="139"/>
      <c r="E14" s="120">
        <f>КСС_ВиК!F37</f>
        <v>0</v>
      </c>
    </row>
    <row r="15" spans="1:9" ht="16.5" thickTop="1" x14ac:dyDescent="0.25">
      <c r="A15" s="138" t="s">
        <v>220</v>
      </c>
      <c r="B15" s="138"/>
      <c r="C15" s="138"/>
      <c r="D15" s="138"/>
      <c r="E15" s="118">
        <f>E8+E10+E12+E14</f>
        <v>0</v>
      </c>
      <c r="F15" s="121"/>
    </row>
    <row r="16" spans="1:9" ht="15.75" x14ac:dyDescent="0.25">
      <c r="A16" s="138"/>
      <c r="B16" s="138"/>
      <c r="C16" s="138"/>
      <c r="D16" s="138"/>
      <c r="E16" s="121"/>
    </row>
    <row r="17" spans="1:5" ht="16.5" thickBot="1" x14ac:dyDescent="0.3">
      <c r="A17" s="139" t="s">
        <v>19</v>
      </c>
      <c r="B17" s="139"/>
      <c r="C17" s="139"/>
      <c r="D17" s="139"/>
      <c r="E17" s="120">
        <f>E15*0.2</f>
        <v>0</v>
      </c>
    </row>
    <row r="18" spans="1:5" ht="16.5" thickTop="1" x14ac:dyDescent="0.25">
      <c r="A18" s="137" t="s">
        <v>21</v>
      </c>
      <c r="B18" s="137"/>
      <c r="C18" s="137"/>
      <c r="D18" s="137"/>
      <c r="E18" s="122">
        <f>E15+E17</f>
        <v>0</v>
      </c>
    </row>
    <row r="19" spans="1:5" ht="15.75" x14ac:dyDescent="0.25">
      <c r="A19" s="138"/>
      <c r="B19" s="138"/>
      <c r="C19" s="138"/>
      <c r="D19" s="138"/>
    </row>
    <row r="20" spans="1:5" ht="15.75" x14ac:dyDescent="0.25">
      <c r="A20" s="138"/>
      <c r="B20" s="138"/>
      <c r="C20" s="138"/>
      <c r="D20" s="138"/>
    </row>
    <row r="21" spans="1:5" ht="15.75" x14ac:dyDescent="0.25">
      <c r="A21" s="138"/>
      <c r="B21" s="138"/>
      <c r="C21" s="138"/>
      <c r="D21" s="138"/>
    </row>
    <row r="24" spans="1:5" x14ac:dyDescent="0.25">
      <c r="C24" s="123" t="s">
        <v>221</v>
      </c>
    </row>
  </sheetData>
  <mergeCells count="16">
    <mergeCell ref="A11:D11"/>
    <mergeCell ref="A1:F1"/>
    <mergeCell ref="A2:B2"/>
    <mergeCell ref="A5:F5"/>
    <mergeCell ref="A8:D8"/>
    <mergeCell ref="A10:D10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17:D17"/>
  </mergeCells>
  <conditionalFormatting sqref="D1:F6">
    <cfRule type="cellIs" dxfId="69" priority="1" stopIfTrue="1" operator="between">
      <formula>0</formula>
      <formula>0</formula>
    </cfRule>
  </conditionalFormatting>
  <printOptions horizontalCentered="1"/>
  <pageMargins left="0.70866141732283472" right="0.51181102362204722" top="0.74803149606299213" bottom="0.55118110236220474" header="0.31496062992125984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115" zoomScale="90" zoomScaleNormal="90" zoomScaleSheetLayoutView="130" workbookViewId="0">
      <selection activeCell="D123" sqref="D123"/>
    </sheetView>
  </sheetViews>
  <sheetFormatPr defaultColWidth="9.140625" defaultRowHeight="14.25" x14ac:dyDescent="0.25"/>
  <cols>
    <col min="1" max="1" width="5.5703125" style="9" customWidth="1"/>
    <col min="2" max="2" width="48.7109375" style="9" customWidth="1"/>
    <col min="3" max="3" width="5.7109375" style="9" customWidth="1"/>
    <col min="4" max="5" width="9.7109375" style="9" customWidth="1"/>
    <col min="6" max="6" width="12.42578125" style="9" customWidth="1"/>
    <col min="7" max="16384" width="9.140625" style="9"/>
  </cols>
  <sheetData>
    <row r="1" spans="1:6" s="1" customFormat="1" ht="81.75" customHeight="1" x14ac:dyDescent="0.2">
      <c r="A1" s="140" t="s">
        <v>229</v>
      </c>
      <c r="B1" s="140"/>
      <c r="C1" s="140"/>
      <c r="D1" s="140"/>
      <c r="E1" s="140"/>
      <c r="F1" s="140"/>
    </row>
    <row r="2" spans="1:6" s="29" customFormat="1" ht="15.75" x14ac:dyDescent="0.25">
      <c r="A2" s="147" t="s">
        <v>23</v>
      </c>
      <c r="B2" s="148"/>
      <c r="C2" s="148"/>
      <c r="D2" s="148"/>
      <c r="E2" s="148"/>
      <c r="F2" s="148"/>
    </row>
    <row r="3" spans="1:6" s="1" customFormat="1" ht="24" customHeight="1" x14ac:dyDescent="0.25">
      <c r="A3" s="146" t="s">
        <v>24</v>
      </c>
      <c r="B3" s="146"/>
      <c r="C3" s="146"/>
      <c r="D3" s="146"/>
      <c r="E3" s="146"/>
      <c r="F3" s="146"/>
    </row>
    <row r="4" spans="1:6" s="1" customFormat="1" ht="9.75" customHeight="1" x14ac:dyDescent="0.25">
      <c r="A4" s="2"/>
      <c r="B4" s="3"/>
      <c r="D4" s="4"/>
      <c r="E4" s="4"/>
      <c r="F4" s="4"/>
    </row>
    <row r="5" spans="1:6" s="1" customFormat="1" ht="18" x14ac:dyDescent="0.25">
      <c r="A5" s="141" t="s">
        <v>22</v>
      </c>
      <c r="B5" s="141"/>
      <c r="C5" s="141"/>
      <c r="D5" s="141"/>
      <c r="E5" s="141"/>
      <c r="F5" s="141"/>
    </row>
    <row r="6" spans="1:6" s="6" customFormat="1" ht="21" thickBot="1" x14ac:dyDescent="0.3">
      <c r="A6" s="5"/>
      <c r="B6" s="5"/>
      <c r="C6" s="5"/>
      <c r="D6" s="5"/>
      <c r="E6" s="5"/>
      <c r="F6" s="5"/>
    </row>
    <row r="7" spans="1:6" s="7" customFormat="1" ht="43.5" thickBot="1" x14ac:dyDescent="0.3">
      <c r="A7" s="11" t="s">
        <v>0</v>
      </c>
      <c r="B7" s="12" t="s">
        <v>1</v>
      </c>
      <c r="C7" s="12" t="s">
        <v>2</v>
      </c>
      <c r="D7" s="12" t="s">
        <v>4</v>
      </c>
      <c r="E7" s="13" t="s">
        <v>17</v>
      </c>
      <c r="F7" s="14" t="s">
        <v>18</v>
      </c>
    </row>
    <row r="8" spans="1:6" s="7" customFormat="1" ht="17.25" thickBot="1" x14ac:dyDescent="0.3">
      <c r="A8" s="11">
        <v>1</v>
      </c>
      <c r="B8" s="12">
        <v>2</v>
      </c>
      <c r="C8" s="12">
        <v>3</v>
      </c>
      <c r="D8" s="12">
        <v>4</v>
      </c>
      <c r="E8" s="13">
        <v>5</v>
      </c>
      <c r="F8" s="14">
        <v>6</v>
      </c>
    </row>
    <row r="9" spans="1:6" s="7" customFormat="1" ht="17.25" thickBot="1" x14ac:dyDescent="0.3">
      <c r="A9" s="11"/>
      <c r="B9" s="15" t="s">
        <v>5</v>
      </c>
      <c r="C9" s="12"/>
      <c r="D9" s="12"/>
      <c r="E9" s="12"/>
      <c r="F9" s="16"/>
    </row>
    <row r="10" spans="1:6" s="6" customFormat="1" ht="16.5" x14ac:dyDescent="0.25">
      <c r="A10" s="17">
        <v>1</v>
      </c>
      <c r="B10" s="18" t="s">
        <v>54</v>
      </c>
      <c r="C10" s="19" t="s">
        <v>6</v>
      </c>
      <c r="D10" s="20">
        <v>91.19</v>
      </c>
      <c r="E10" s="21"/>
      <c r="F10" s="22"/>
    </row>
    <row r="11" spans="1:6" s="6" customFormat="1" ht="28.5" x14ac:dyDescent="0.25">
      <c r="A11" s="17">
        <v>2</v>
      </c>
      <c r="B11" s="18" t="s">
        <v>55</v>
      </c>
      <c r="C11" s="19" t="s">
        <v>7</v>
      </c>
      <c r="D11" s="20">
        <v>77.75</v>
      </c>
      <c r="E11" s="21"/>
      <c r="F11" s="22"/>
    </row>
    <row r="12" spans="1:6" s="6" customFormat="1" ht="16.5" x14ac:dyDescent="0.25">
      <c r="A12" s="17">
        <v>3</v>
      </c>
      <c r="B12" s="18" t="s">
        <v>270</v>
      </c>
      <c r="C12" s="19" t="s">
        <v>6</v>
      </c>
      <c r="D12" s="20">
        <v>82.8</v>
      </c>
      <c r="E12" s="21"/>
      <c r="F12" s="22"/>
    </row>
    <row r="13" spans="1:6" s="6" customFormat="1" ht="16.5" x14ac:dyDescent="0.25">
      <c r="A13" s="17">
        <v>4</v>
      </c>
      <c r="B13" s="18" t="s">
        <v>256</v>
      </c>
      <c r="C13" s="19" t="s">
        <v>7</v>
      </c>
      <c r="D13" s="20">
        <v>64.33</v>
      </c>
      <c r="E13" s="21"/>
      <c r="F13" s="22"/>
    </row>
    <row r="14" spans="1:6" s="6" customFormat="1" ht="16.5" x14ac:dyDescent="0.25">
      <c r="A14" s="17">
        <v>5</v>
      </c>
      <c r="B14" s="18" t="s">
        <v>33</v>
      </c>
      <c r="C14" s="19" t="s">
        <v>6</v>
      </c>
      <c r="D14" s="20">
        <v>3.68</v>
      </c>
      <c r="E14" s="21"/>
      <c r="F14" s="22"/>
    </row>
    <row r="15" spans="1:6" s="6" customFormat="1" ht="16.5" x14ac:dyDescent="0.25">
      <c r="A15" s="17">
        <v>6</v>
      </c>
      <c r="B15" s="18" t="s">
        <v>25</v>
      </c>
      <c r="C15" s="19" t="s">
        <v>6</v>
      </c>
      <c r="D15" s="20">
        <v>48.35</v>
      </c>
      <c r="E15" s="21"/>
      <c r="F15" s="22"/>
    </row>
    <row r="16" spans="1:6" s="6" customFormat="1" ht="16.5" x14ac:dyDescent="0.25">
      <c r="A16" s="17">
        <v>7</v>
      </c>
      <c r="B16" s="18" t="s">
        <v>231</v>
      </c>
      <c r="C16" s="19" t="s">
        <v>6</v>
      </c>
      <c r="D16" s="20">
        <v>8.9600000000000009</v>
      </c>
      <c r="E16" s="21"/>
      <c r="F16" s="22"/>
    </row>
    <row r="17" spans="1:6" s="6" customFormat="1" ht="16.5" x14ac:dyDescent="0.25">
      <c r="A17" s="17">
        <v>8</v>
      </c>
      <c r="B17" s="18" t="s">
        <v>26</v>
      </c>
      <c r="C17" s="19" t="s">
        <v>6</v>
      </c>
      <c r="D17" s="20">
        <v>64.48</v>
      </c>
      <c r="E17" s="21"/>
      <c r="F17" s="22"/>
    </row>
    <row r="18" spans="1:6" s="6" customFormat="1" ht="16.5" x14ac:dyDescent="0.25">
      <c r="A18" s="17">
        <v>9</v>
      </c>
      <c r="B18" s="18" t="s">
        <v>56</v>
      </c>
      <c r="C18" s="19" t="s">
        <v>6</v>
      </c>
      <c r="D18" s="20">
        <v>287.85000000000002</v>
      </c>
      <c r="E18" s="21"/>
      <c r="F18" s="22"/>
    </row>
    <row r="19" spans="1:6" s="6" customFormat="1" ht="16.5" x14ac:dyDescent="0.25">
      <c r="A19" s="17">
        <v>10</v>
      </c>
      <c r="B19" s="18" t="s">
        <v>57</v>
      </c>
      <c r="C19" s="19" t="s">
        <v>6</v>
      </c>
      <c r="D19" s="20">
        <v>83.21</v>
      </c>
      <c r="E19" s="21"/>
      <c r="F19" s="22"/>
    </row>
    <row r="20" spans="1:6" s="6" customFormat="1" ht="28.5" x14ac:dyDescent="0.25">
      <c r="A20" s="17">
        <v>11</v>
      </c>
      <c r="B20" s="18" t="s">
        <v>58</v>
      </c>
      <c r="C20" s="19" t="s">
        <v>8</v>
      </c>
      <c r="D20" s="20">
        <v>240</v>
      </c>
      <c r="E20" s="21"/>
      <c r="F20" s="22"/>
    </row>
    <row r="21" spans="1:6" s="6" customFormat="1" ht="16.5" x14ac:dyDescent="0.25">
      <c r="A21" s="17">
        <v>12</v>
      </c>
      <c r="B21" s="18" t="s">
        <v>34</v>
      </c>
      <c r="C21" s="19" t="s">
        <v>6</v>
      </c>
      <c r="D21" s="20">
        <v>4.2699999999999996</v>
      </c>
      <c r="E21" s="21"/>
      <c r="F21" s="22"/>
    </row>
    <row r="22" spans="1:6" s="6" customFormat="1" ht="16.5" x14ac:dyDescent="0.25">
      <c r="A22" s="17">
        <v>13</v>
      </c>
      <c r="B22" s="23" t="s">
        <v>49</v>
      </c>
      <c r="C22" s="19" t="s">
        <v>6</v>
      </c>
      <c r="D22" s="20">
        <v>75.599999999999994</v>
      </c>
      <c r="E22" s="21"/>
      <c r="F22" s="22"/>
    </row>
    <row r="23" spans="1:6" s="6" customFormat="1" ht="16.5" x14ac:dyDescent="0.25">
      <c r="A23" s="17">
        <v>14</v>
      </c>
      <c r="B23" s="18" t="s">
        <v>50</v>
      </c>
      <c r="C23" s="19" t="s">
        <v>7</v>
      </c>
      <c r="D23" s="20">
        <v>74.8</v>
      </c>
      <c r="E23" s="21"/>
      <c r="F23" s="22"/>
    </row>
    <row r="24" spans="1:6" s="6" customFormat="1" ht="16.5" x14ac:dyDescent="0.25">
      <c r="A24" s="17">
        <v>15</v>
      </c>
      <c r="B24" s="18" t="s">
        <v>51</v>
      </c>
      <c r="C24" s="19" t="s">
        <v>7</v>
      </c>
      <c r="D24" s="20">
        <v>123</v>
      </c>
      <c r="E24" s="21"/>
      <c r="F24" s="22"/>
    </row>
    <row r="25" spans="1:6" s="6" customFormat="1" ht="28.5" x14ac:dyDescent="0.25">
      <c r="A25" s="17">
        <v>16</v>
      </c>
      <c r="B25" s="18" t="s">
        <v>59</v>
      </c>
      <c r="C25" s="19" t="s">
        <v>6</v>
      </c>
      <c r="D25" s="20">
        <v>280</v>
      </c>
      <c r="E25" s="21"/>
      <c r="F25" s="22"/>
    </row>
    <row r="26" spans="1:6" s="6" customFormat="1" ht="28.5" x14ac:dyDescent="0.25">
      <c r="A26" s="17">
        <v>17</v>
      </c>
      <c r="B26" s="18" t="s">
        <v>60</v>
      </c>
      <c r="C26" s="19" t="s">
        <v>6</v>
      </c>
      <c r="D26" s="20">
        <v>280</v>
      </c>
      <c r="E26" s="21"/>
      <c r="F26" s="22"/>
    </row>
    <row r="27" spans="1:6" s="6" customFormat="1" ht="42.75" x14ac:dyDescent="0.25">
      <c r="A27" s="17">
        <v>18</v>
      </c>
      <c r="B27" s="18" t="s">
        <v>61</v>
      </c>
      <c r="C27" s="19" t="s">
        <v>6</v>
      </c>
      <c r="D27" s="20">
        <v>145</v>
      </c>
      <c r="E27" s="21"/>
      <c r="F27" s="22"/>
    </row>
    <row r="28" spans="1:6" s="6" customFormat="1" ht="42.75" x14ac:dyDescent="0.25">
      <c r="A28" s="17">
        <v>19</v>
      </c>
      <c r="B28" s="18" t="s">
        <v>62</v>
      </c>
      <c r="C28" s="19" t="s">
        <v>6</v>
      </c>
      <c r="D28" s="20">
        <v>145</v>
      </c>
      <c r="E28" s="21"/>
      <c r="F28" s="22"/>
    </row>
    <row r="29" spans="1:6" s="6" customFormat="1" ht="28.5" x14ac:dyDescent="0.25">
      <c r="A29" s="17">
        <v>20</v>
      </c>
      <c r="B29" s="18" t="s">
        <v>237</v>
      </c>
      <c r="C29" s="19" t="s">
        <v>3</v>
      </c>
      <c r="D29" s="20">
        <v>0.51</v>
      </c>
      <c r="E29" s="21"/>
      <c r="F29" s="22"/>
    </row>
    <row r="30" spans="1:6" s="6" customFormat="1" ht="16.5" x14ac:dyDescent="0.25">
      <c r="A30" s="17">
        <v>21</v>
      </c>
      <c r="B30" s="18" t="s">
        <v>260</v>
      </c>
      <c r="C30" s="19" t="s">
        <v>6</v>
      </c>
      <c r="D30" s="20">
        <v>118.95</v>
      </c>
      <c r="E30" s="21"/>
      <c r="F30" s="22"/>
    </row>
    <row r="31" spans="1:6" s="6" customFormat="1" ht="28.5" x14ac:dyDescent="0.25">
      <c r="A31" s="17">
        <v>22</v>
      </c>
      <c r="B31" s="18" t="s">
        <v>264</v>
      </c>
      <c r="C31" s="19" t="s">
        <v>6</v>
      </c>
      <c r="D31" s="20">
        <f>40.1</f>
        <v>40.1</v>
      </c>
      <c r="E31" s="21"/>
      <c r="F31" s="22"/>
    </row>
    <row r="32" spans="1:6" s="6" customFormat="1" ht="28.5" x14ac:dyDescent="0.25">
      <c r="A32" s="17">
        <v>23</v>
      </c>
      <c r="B32" s="18" t="s">
        <v>261</v>
      </c>
      <c r="C32" s="19" t="s">
        <v>6</v>
      </c>
      <c r="D32" s="20">
        <v>42.9</v>
      </c>
      <c r="E32" s="21"/>
      <c r="F32" s="22"/>
    </row>
    <row r="33" spans="1:6" s="6" customFormat="1" ht="28.5" x14ac:dyDescent="0.25">
      <c r="A33" s="17">
        <v>24</v>
      </c>
      <c r="B33" s="18" t="s">
        <v>262</v>
      </c>
      <c r="C33" s="19" t="s">
        <v>3</v>
      </c>
      <c r="D33" s="20">
        <v>5.33</v>
      </c>
      <c r="E33" s="21"/>
      <c r="F33" s="22"/>
    </row>
    <row r="34" spans="1:6" s="6" customFormat="1" ht="16.5" x14ac:dyDescent="0.25">
      <c r="A34" s="17">
        <v>25</v>
      </c>
      <c r="B34" s="18" t="s">
        <v>14</v>
      </c>
      <c r="C34" s="19" t="s">
        <v>3</v>
      </c>
      <c r="D34" s="20">
        <v>169.45</v>
      </c>
      <c r="E34" s="21"/>
      <c r="F34" s="22"/>
    </row>
    <row r="35" spans="1:6" s="6" customFormat="1" ht="29.25" thickBot="1" x14ac:dyDescent="0.3">
      <c r="A35" s="17">
        <v>26</v>
      </c>
      <c r="B35" s="18" t="s">
        <v>15</v>
      </c>
      <c r="C35" s="19" t="s">
        <v>3</v>
      </c>
      <c r="D35" s="20">
        <f>D34</f>
        <v>169.45</v>
      </c>
      <c r="E35" s="21"/>
      <c r="F35" s="22"/>
    </row>
    <row r="36" spans="1:6" s="7" customFormat="1" ht="17.25" thickBot="1" x14ac:dyDescent="0.3">
      <c r="A36" s="11"/>
      <c r="B36" s="15" t="s">
        <v>29</v>
      </c>
      <c r="C36" s="12"/>
      <c r="D36" s="12"/>
      <c r="E36" s="24"/>
      <c r="F36" s="25"/>
    </row>
    <row r="37" spans="1:6" s="6" customFormat="1" ht="42.75" x14ac:dyDescent="0.25">
      <c r="A37" s="17">
        <v>27</v>
      </c>
      <c r="B37" s="18" t="s">
        <v>251</v>
      </c>
      <c r="C37" s="19" t="s">
        <v>3</v>
      </c>
      <c r="D37" s="20">
        <v>1.06</v>
      </c>
      <c r="E37" s="21"/>
      <c r="F37" s="22"/>
    </row>
    <row r="38" spans="1:6" s="6" customFormat="1" ht="42.75" x14ac:dyDescent="0.25">
      <c r="A38" s="17">
        <v>28</v>
      </c>
      <c r="B38" s="18" t="s">
        <v>252</v>
      </c>
      <c r="C38" s="19" t="s">
        <v>3</v>
      </c>
      <c r="D38" s="20">
        <v>1.46</v>
      </c>
      <c r="E38" s="21"/>
      <c r="F38" s="22"/>
    </row>
    <row r="39" spans="1:6" s="6" customFormat="1" ht="16.5" x14ac:dyDescent="0.25">
      <c r="A39" s="17">
        <v>29</v>
      </c>
      <c r="B39" s="18" t="s">
        <v>249</v>
      </c>
      <c r="C39" s="19" t="s">
        <v>8</v>
      </c>
      <c r="D39" s="20">
        <v>4</v>
      </c>
      <c r="E39" s="21"/>
      <c r="F39" s="22"/>
    </row>
    <row r="40" spans="1:6" s="6" customFormat="1" ht="28.5" x14ac:dyDescent="0.25">
      <c r="A40" s="17">
        <v>30</v>
      </c>
      <c r="B40" s="18" t="s">
        <v>250</v>
      </c>
      <c r="C40" s="19" t="s">
        <v>6</v>
      </c>
      <c r="D40" s="20">
        <v>12.55</v>
      </c>
      <c r="E40" s="21"/>
      <c r="F40" s="22"/>
    </row>
    <row r="41" spans="1:6" s="6" customFormat="1" ht="42.75" x14ac:dyDescent="0.25">
      <c r="A41" s="17">
        <v>31</v>
      </c>
      <c r="B41" s="18" t="s">
        <v>253</v>
      </c>
      <c r="C41" s="19" t="s">
        <v>6</v>
      </c>
      <c r="D41" s="20">
        <v>2.93</v>
      </c>
      <c r="E41" s="21"/>
      <c r="F41" s="22"/>
    </row>
    <row r="42" spans="1:6" s="6" customFormat="1" ht="28.5" x14ac:dyDescent="0.25">
      <c r="A42" s="17">
        <v>32</v>
      </c>
      <c r="B42" s="18" t="s">
        <v>254</v>
      </c>
      <c r="C42" s="19" t="s">
        <v>3</v>
      </c>
      <c r="D42" s="20">
        <v>0.55000000000000004</v>
      </c>
      <c r="E42" s="21"/>
      <c r="F42" s="22"/>
    </row>
    <row r="43" spans="1:6" s="6" customFormat="1" ht="28.5" x14ac:dyDescent="0.25">
      <c r="A43" s="17">
        <v>33</v>
      </c>
      <c r="B43" s="18" t="s">
        <v>35</v>
      </c>
      <c r="C43" s="19" t="s">
        <v>6</v>
      </c>
      <c r="D43" s="20">
        <v>52.31</v>
      </c>
      <c r="E43" s="21"/>
      <c r="F43" s="22"/>
    </row>
    <row r="44" spans="1:6" s="6" customFormat="1" ht="16.5" x14ac:dyDescent="0.25">
      <c r="A44" s="17">
        <v>34</v>
      </c>
      <c r="B44" s="18" t="s">
        <v>64</v>
      </c>
      <c r="C44" s="19" t="s">
        <v>6</v>
      </c>
      <c r="D44" s="20">
        <v>3.4</v>
      </c>
      <c r="E44" s="21"/>
      <c r="F44" s="22"/>
    </row>
    <row r="45" spans="1:6" s="6" customFormat="1" ht="28.5" x14ac:dyDescent="0.25">
      <c r="A45" s="17">
        <v>35</v>
      </c>
      <c r="B45" s="18" t="s">
        <v>63</v>
      </c>
      <c r="C45" s="19" t="s">
        <v>6</v>
      </c>
      <c r="D45" s="20">
        <v>1.6</v>
      </c>
      <c r="E45" s="21"/>
      <c r="F45" s="22"/>
    </row>
    <row r="46" spans="1:6" s="6" customFormat="1" ht="28.5" x14ac:dyDescent="0.25">
      <c r="A46" s="17">
        <v>36</v>
      </c>
      <c r="B46" s="18" t="s">
        <v>232</v>
      </c>
      <c r="C46" s="19" t="s">
        <v>8</v>
      </c>
      <c r="D46" s="20">
        <v>6</v>
      </c>
      <c r="E46" s="21"/>
      <c r="F46" s="22"/>
    </row>
    <row r="47" spans="1:6" s="6" customFormat="1" ht="28.5" x14ac:dyDescent="0.25">
      <c r="A47" s="17">
        <v>37</v>
      </c>
      <c r="B47" s="18" t="s">
        <v>36</v>
      </c>
      <c r="C47" s="19" t="s">
        <v>6</v>
      </c>
      <c r="D47" s="20">
        <v>58.19</v>
      </c>
      <c r="E47" s="21"/>
      <c r="F47" s="22"/>
    </row>
    <row r="48" spans="1:6" s="6" customFormat="1" ht="46.5" customHeight="1" x14ac:dyDescent="0.25">
      <c r="A48" s="17">
        <v>38</v>
      </c>
      <c r="B48" s="18" t="s">
        <v>233</v>
      </c>
      <c r="C48" s="19" t="s">
        <v>6</v>
      </c>
      <c r="D48" s="20">
        <f>ROUND(0.45*(D49+D50),2)</f>
        <v>870.91</v>
      </c>
      <c r="E48" s="21"/>
      <c r="F48" s="22"/>
    </row>
    <row r="49" spans="1:6" s="129" customFormat="1" ht="28.5" x14ac:dyDescent="0.25">
      <c r="A49" s="17">
        <v>39</v>
      </c>
      <c r="B49" s="18" t="s">
        <v>37</v>
      </c>
      <c r="C49" s="19" t="s">
        <v>6</v>
      </c>
      <c r="D49" s="20">
        <v>1538.36</v>
      </c>
      <c r="E49" s="21"/>
      <c r="F49" s="22"/>
    </row>
    <row r="50" spans="1:6" s="129" customFormat="1" ht="28.5" x14ac:dyDescent="0.25">
      <c r="A50" s="17">
        <v>40</v>
      </c>
      <c r="B50" s="18" t="s">
        <v>38</v>
      </c>
      <c r="C50" s="19" t="s">
        <v>6</v>
      </c>
      <c r="D50" s="20">
        <v>397</v>
      </c>
      <c r="E50" s="21"/>
      <c r="F50" s="22"/>
    </row>
    <row r="51" spans="1:6" s="129" customFormat="1" ht="28.5" x14ac:dyDescent="0.25">
      <c r="A51" s="17">
        <v>41</v>
      </c>
      <c r="B51" s="18" t="s">
        <v>48</v>
      </c>
      <c r="C51" s="19" t="s">
        <v>6</v>
      </c>
      <c r="D51" s="20">
        <f>D49</f>
        <v>1538.36</v>
      </c>
      <c r="E51" s="21"/>
      <c r="F51" s="22"/>
    </row>
    <row r="52" spans="1:6" s="129" customFormat="1" ht="28.5" x14ac:dyDescent="0.25">
      <c r="A52" s="17">
        <v>42</v>
      </c>
      <c r="B52" s="18" t="s">
        <v>39</v>
      </c>
      <c r="C52" s="19" t="s">
        <v>6</v>
      </c>
      <c r="D52" s="20">
        <f>D50</f>
        <v>397</v>
      </c>
      <c r="E52" s="21"/>
      <c r="F52" s="22"/>
    </row>
    <row r="53" spans="1:6" s="129" customFormat="1" ht="28.5" x14ac:dyDescent="0.25">
      <c r="A53" s="17">
        <v>43</v>
      </c>
      <c r="B53" s="18" t="s">
        <v>30</v>
      </c>
      <c r="C53" s="19" t="s">
        <v>7</v>
      </c>
      <c r="D53" s="20">
        <v>535.70000000000005</v>
      </c>
      <c r="E53" s="21"/>
      <c r="F53" s="22"/>
    </row>
    <row r="54" spans="1:6" s="129" customFormat="1" x14ac:dyDescent="0.25">
      <c r="A54" s="17">
        <v>44</v>
      </c>
      <c r="B54" s="18" t="s">
        <v>40</v>
      </c>
      <c r="C54" s="19" t="s">
        <v>6</v>
      </c>
      <c r="D54" s="20">
        <f>D49</f>
        <v>1538.36</v>
      </c>
      <c r="E54" s="21"/>
      <c r="F54" s="22"/>
    </row>
    <row r="55" spans="1:6" s="6" customFormat="1" ht="28.5" x14ac:dyDescent="0.25">
      <c r="A55" s="17">
        <v>45</v>
      </c>
      <c r="B55" s="18" t="s">
        <v>41</v>
      </c>
      <c r="C55" s="19" t="s">
        <v>7</v>
      </c>
      <c r="D55" s="20">
        <v>466</v>
      </c>
      <c r="E55" s="21"/>
      <c r="F55" s="22"/>
    </row>
    <row r="56" spans="1:6" s="129" customFormat="1" ht="28.5" x14ac:dyDescent="0.25">
      <c r="A56" s="17">
        <v>46</v>
      </c>
      <c r="B56" s="18" t="s">
        <v>42</v>
      </c>
      <c r="C56" s="19" t="s">
        <v>6</v>
      </c>
      <c r="D56" s="20">
        <f>D50</f>
        <v>397</v>
      </c>
      <c r="E56" s="21"/>
      <c r="F56" s="22"/>
    </row>
    <row r="57" spans="1:6" s="6" customFormat="1" ht="42.75" x14ac:dyDescent="0.25">
      <c r="A57" s="17">
        <v>47</v>
      </c>
      <c r="B57" s="18" t="s">
        <v>224</v>
      </c>
      <c r="C57" s="19" t="s">
        <v>6</v>
      </c>
      <c r="D57" s="20">
        <v>397</v>
      </c>
      <c r="E57" s="21"/>
      <c r="F57" s="22"/>
    </row>
    <row r="58" spans="1:6" s="129" customFormat="1" ht="42.75" x14ac:dyDescent="0.25">
      <c r="A58" s="17">
        <v>48</v>
      </c>
      <c r="B58" s="18" t="s">
        <v>225</v>
      </c>
      <c r="C58" s="19" t="s">
        <v>6</v>
      </c>
      <c r="D58" s="20">
        <v>642</v>
      </c>
      <c r="E58" s="21"/>
      <c r="F58" s="22"/>
    </row>
    <row r="59" spans="1:6" s="129" customFormat="1" ht="42.75" x14ac:dyDescent="0.25">
      <c r="A59" s="17">
        <v>49</v>
      </c>
      <c r="B59" s="18" t="s">
        <v>226</v>
      </c>
      <c r="C59" s="19" t="s">
        <v>6</v>
      </c>
      <c r="D59" s="20">
        <f>D58</f>
        <v>642</v>
      </c>
      <c r="E59" s="21"/>
      <c r="F59" s="22"/>
    </row>
    <row r="60" spans="1:6" s="129" customFormat="1" ht="28.5" x14ac:dyDescent="0.25">
      <c r="A60" s="17">
        <v>50</v>
      </c>
      <c r="B60" s="18" t="s">
        <v>65</v>
      </c>
      <c r="C60" s="19" t="s">
        <v>8</v>
      </c>
      <c r="D60" s="30">
        <v>6</v>
      </c>
      <c r="E60" s="21"/>
      <c r="F60" s="22"/>
    </row>
    <row r="61" spans="1:6" s="6" customFormat="1" ht="28.5" x14ac:dyDescent="0.25">
      <c r="A61" s="17">
        <v>51</v>
      </c>
      <c r="B61" s="18" t="s">
        <v>43</v>
      </c>
      <c r="C61" s="19" t="s">
        <v>6</v>
      </c>
      <c r="D61" s="20">
        <f>3.68+82.8</f>
        <v>86.48</v>
      </c>
      <c r="E61" s="21"/>
      <c r="F61" s="22"/>
    </row>
    <row r="62" spans="1:6" s="6" customFormat="1" ht="28.5" x14ac:dyDescent="0.25">
      <c r="A62" s="17">
        <v>52</v>
      </c>
      <c r="B62" s="18" t="s">
        <v>257</v>
      </c>
      <c r="C62" s="19" t="s">
        <v>7</v>
      </c>
      <c r="D62" s="20">
        <v>64.33</v>
      </c>
      <c r="E62" s="21"/>
      <c r="F62" s="22"/>
    </row>
    <row r="63" spans="1:6" s="129" customFormat="1" ht="28.5" x14ac:dyDescent="0.25">
      <c r="A63" s="17">
        <v>53</v>
      </c>
      <c r="B63" s="18" t="s">
        <v>31</v>
      </c>
      <c r="C63" s="19" t="s">
        <v>6</v>
      </c>
      <c r="D63" s="20">
        <v>9.94</v>
      </c>
      <c r="E63" s="21"/>
      <c r="F63" s="22"/>
    </row>
    <row r="64" spans="1:6" s="129" customFormat="1" ht="28.5" x14ac:dyDescent="0.25">
      <c r="A64" s="17">
        <v>54</v>
      </c>
      <c r="B64" s="18" t="s">
        <v>32</v>
      </c>
      <c r="C64" s="19" t="s">
        <v>7</v>
      </c>
      <c r="D64" s="20">
        <v>3.4</v>
      </c>
      <c r="E64" s="21"/>
      <c r="F64" s="22"/>
    </row>
    <row r="65" spans="1:6" s="129" customFormat="1" ht="42.75" x14ac:dyDescent="0.25">
      <c r="A65" s="17">
        <v>55</v>
      </c>
      <c r="B65" s="18" t="s">
        <v>234</v>
      </c>
      <c r="C65" s="19" t="s">
        <v>6</v>
      </c>
      <c r="D65" s="20">
        <f>ROUND(0.3*D66,2)</f>
        <v>98.04</v>
      </c>
      <c r="E65" s="21"/>
      <c r="F65" s="22"/>
    </row>
    <row r="66" spans="1:6" s="129" customFormat="1" ht="42.75" x14ac:dyDescent="0.25">
      <c r="A66" s="17">
        <v>56</v>
      </c>
      <c r="B66" s="18" t="s">
        <v>81</v>
      </c>
      <c r="C66" s="19" t="s">
        <v>6</v>
      </c>
      <c r="D66" s="20">
        <v>326.81</v>
      </c>
      <c r="E66" s="21"/>
      <c r="F66" s="22"/>
    </row>
    <row r="67" spans="1:6" s="6" customFormat="1" ht="57" x14ac:dyDescent="0.25">
      <c r="A67" s="17">
        <v>57</v>
      </c>
      <c r="B67" s="18" t="s">
        <v>258</v>
      </c>
      <c r="C67" s="19" t="s">
        <v>6</v>
      </c>
      <c r="D67" s="20">
        <v>102.8</v>
      </c>
      <c r="E67" s="21"/>
      <c r="F67" s="22"/>
    </row>
    <row r="68" spans="1:6" s="6" customFormat="1" ht="57" x14ac:dyDescent="0.25">
      <c r="A68" s="17">
        <v>58</v>
      </c>
      <c r="B68" s="18" t="s">
        <v>259</v>
      </c>
      <c r="C68" s="19" t="s">
        <v>6</v>
      </c>
      <c r="D68" s="20">
        <v>8.8000000000000007</v>
      </c>
      <c r="E68" s="21"/>
      <c r="F68" s="22"/>
    </row>
    <row r="69" spans="1:6" s="129" customFormat="1" ht="99.75" x14ac:dyDescent="0.25">
      <c r="A69" s="17">
        <v>59</v>
      </c>
      <c r="B69" s="23" t="s">
        <v>273</v>
      </c>
      <c r="C69" s="130" t="s">
        <v>8</v>
      </c>
      <c r="D69" s="131">
        <v>140</v>
      </c>
      <c r="E69" s="132"/>
      <c r="F69" s="133"/>
    </row>
    <row r="70" spans="1:6" s="6" customFormat="1" ht="29.25" thickBot="1" x14ac:dyDescent="0.3">
      <c r="A70" s="17">
        <v>60</v>
      </c>
      <c r="B70" s="18" t="s">
        <v>269</v>
      </c>
      <c r="C70" s="19" t="s">
        <v>8</v>
      </c>
      <c r="D70" s="20">
        <v>1</v>
      </c>
      <c r="E70" s="21"/>
      <c r="F70" s="22"/>
    </row>
    <row r="71" spans="1:6" s="7" customFormat="1" ht="17.25" thickBot="1" x14ac:dyDescent="0.3">
      <c r="A71" s="11"/>
      <c r="B71" s="15" t="s">
        <v>13</v>
      </c>
      <c r="C71" s="12"/>
      <c r="D71" s="12"/>
      <c r="E71" s="24"/>
      <c r="F71" s="25"/>
    </row>
    <row r="72" spans="1:6" s="6" customFormat="1" ht="28.5" x14ac:dyDescent="0.25">
      <c r="A72" s="17">
        <v>61</v>
      </c>
      <c r="B72" s="18" t="s">
        <v>66</v>
      </c>
      <c r="C72" s="19" t="s">
        <v>8</v>
      </c>
      <c r="D72" s="30">
        <v>1</v>
      </c>
      <c r="E72" s="21"/>
      <c r="F72" s="22"/>
    </row>
    <row r="73" spans="1:6" s="6" customFormat="1" ht="16.5" x14ac:dyDescent="0.25">
      <c r="A73" s="17">
        <v>62</v>
      </c>
      <c r="B73" s="18" t="s">
        <v>67</v>
      </c>
      <c r="C73" s="19" t="s">
        <v>8</v>
      </c>
      <c r="D73" s="30">
        <v>1</v>
      </c>
      <c r="E73" s="21"/>
      <c r="F73" s="22"/>
    </row>
    <row r="74" spans="1:6" s="6" customFormat="1" ht="28.5" x14ac:dyDescent="0.25">
      <c r="A74" s="17">
        <v>63</v>
      </c>
      <c r="B74" s="18" t="s">
        <v>255</v>
      </c>
      <c r="C74" s="19" t="s">
        <v>6</v>
      </c>
      <c r="D74" s="20">
        <v>138.36000000000001</v>
      </c>
      <c r="E74" s="21"/>
      <c r="F74" s="22"/>
    </row>
    <row r="75" spans="1:6" s="6" customFormat="1" ht="71.25" x14ac:dyDescent="0.25">
      <c r="A75" s="17">
        <v>64</v>
      </c>
      <c r="B75" s="18" t="s">
        <v>68</v>
      </c>
      <c r="C75" s="19" t="s">
        <v>6</v>
      </c>
      <c r="D75" s="20">
        <v>586.5</v>
      </c>
      <c r="E75" s="21"/>
      <c r="F75" s="22"/>
    </row>
    <row r="76" spans="1:6" s="6" customFormat="1" ht="76.5" customHeight="1" x14ac:dyDescent="0.25">
      <c r="A76" s="17">
        <v>65</v>
      </c>
      <c r="B76" s="18" t="s">
        <v>235</v>
      </c>
      <c r="C76" s="19" t="s">
        <v>6</v>
      </c>
      <c r="D76" s="20">
        <v>6.12</v>
      </c>
      <c r="E76" s="21"/>
      <c r="F76" s="22"/>
    </row>
    <row r="77" spans="1:6" s="6" customFormat="1" ht="57" x14ac:dyDescent="0.25">
      <c r="A77" s="17">
        <v>66</v>
      </c>
      <c r="B77" s="18" t="s">
        <v>44</v>
      </c>
      <c r="C77" s="19" t="s">
        <v>6</v>
      </c>
      <c r="D77" s="20">
        <v>99.16</v>
      </c>
      <c r="E77" s="21"/>
      <c r="F77" s="22"/>
    </row>
    <row r="78" spans="1:6" s="6" customFormat="1" ht="42.75" x14ac:dyDescent="0.25">
      <c r="A78" s="17">
        <v>67</v>
      </c>
      <c r="B78" s="18" t="s">
        <v>28</v>
      </c>
      <c r="C78" s="19" t="s">
        <v>7</v>
      </c>
      <c r="D78" s="20">
        <v>315.64999999999998</v>
      </c>
      <c r="E78" s="21"/>
      <c r="F78" s="22"/>
    </row>
    <row r="79" spans="1:6" s="6" customFormat="1" ht="16.5" x14ac:dyDescent="0.25">
      <c r="A79" s="17">
        <v>68</v>
      </c>
      <c r="B79" s="18" t="s">
        <v>16</v>
      </c>
      <c r="C79" s="19" t="s">
        <v>6</v>
      </c>
      <c r="D79" s="20">
        <f>D75</f>
        <v>586.5</v>
      </c>
      <c r="E79" s="21"/>
      <c r="F79" s="22"/>
    </row>
    <row r="80" spans="1:6" s="6" customFormat="1" ht="42.75" x14ac:dyDescent="0.25">
      <c r="A80" s="17">
        <v>69</v>
      </c>
      <c r="B80" s="18" t="s">
        <v>9</v>
      </c>
      <c r="C80" s="19" t="s">
        <v>6</v>
      </c>
      <c r="D80" s="20">
        <f>D75</f>
        <v>586.5</v>
      </c>
      <c r="E80" s="21"/>
      <c r="F80" s="22"/>
    </row>
    <row r="81" spans="1:6" s="6" customFormat="1" ht="28.5" x14ac:dyDescent="0.25">
      <c r="A81" s="17">
        <v>70</v>
      </c>
      <c r="B81" s="18" t="s">
        <v>45</v>
      </c>
      <c r="C81" s="19" t="s">
        <v>7</v>
      </c>
      <c r="D81" s="20">
        <f>D78</f>
        <v>315.64999999999998</v>
      </c>
      <c r="E81" s="21"/>
      <c r="F81" s="22"/>
    </row>
    <row r="82" spans="1:6" s="6" customFormat="1" ht="28.5" x14ac:dyDescent="0.25">
      <c r="A82" s="17">
        <v>71</v>
      </c>
      <c r="B82" s="18" t="s">
        <v>46</v>
      </c>
      <c r="C82" s="19" t="s">
        <v>7</v>
      </c>
      <c r="D82" s="20">
        <v>258.95</v>
      </c>
      <c r="E82" s="21"/>
      <c r="F82" s="22"/>
    </row>
    <row r="83" spans="1:6" s="6" customFormat="1" ht="57" x14ac:dyDescent="0.25">
      <c r="A83" s="17">
        <v>72</v>
      </c>
      <c r="B83" s="18" t="s">
        <v>10</v>
      </c>
      <c r="C83" s="19" t="s">
        <v>7</v>
      </c>
      <c r="D83" s="20">
        <v>56.3</v>
      </c>
      <c r="E83" s="21"/>
      <c r="F83" s="22"/>
    </row>
    <row r="84" spans="1:6" s="6" customFormat="1" ht="16.5" x14ac:dyDescent="0.25">
      <c r="A84" s="17">
        <v>73</v>
      </c>
      <c r="B84" s="18" t="s">
        <v>27</v>
      </c>
      <c r="C84" s="19" t="s">
        <v>6</v>
      </c>
      <c r="D84" s="20">
        <v>99.86</v>
      </c>
      <c r="E84" s="21"/>
      <c r="F84" s="22"/>
    </row>
    <row r="85" spans="1:6" s="6" customFormat="1" ht="28.5" x14ac:dyDescent="0.25">
      <c r="A85" s="17">
        <v>74</v>
      </c>
      <c r="B85" s="18" t="s">
        <v>47</v>
      </c>
      <c r="C85" s="19" t="s">
        <v>7</v>
      </c>
      <c r="D85" s="20">
        <v>4.9000000000000004</v>
      </c>
      <c r="E85" s="21"/>
      <c r="F85" s="22"/>
    </row>
    <row r="86" spans="1:6" s="6" customFormat="1" ht="16.5" x14ac:dyDescent="0.25">
      <c r="A86" s="17">
        <v>75</v>
      </c>
      <c r="B86" s="18" t="s">
        <v>11</v>
      </c>
      <c r="C86" s="19" t="s">
        <v>7</v>
      </c>
      <c r="D86" s="20">
        <f>D83</f>
        <v>56.3</v>
      </c>
      <c r="E86" s="21"/>
      <c r="F86" s="22"/>
    </row>
    <row r="87" spans="1:6" s="6" customFormat="1" ht="16.5" x14ac:dyDescent="0.25">
      <c r="A87" s="17">
        <v>76</v>
      </c>
      <c r="B87" s="23" t="s">
        <v>69</v>
      </c>
      <c r="C87" s="19" t="s">
        <v>6</v>
      </c>
      <c r="D87" s="20">
        <v>400</v>
      </c>
      <c r="E87" s="21"/>
      <c r="F87" s="22"/>
    </row>
    <row r="88" spans="1:6" s="6" customFormat="1" ht="57" x14ac:dyDescent="0.25">
      <c r="A88" s="17">
        <v>77</v>
      </c>
      <c r="B88" s="18" t="s">
        <v>268</v>
      </c>
      <c r="C88" s="19" t="s">
        <v>8</v>
      </c>
      <c r="D88" s="20">
        <v>1</v>
      </c>
      <c r="E88" s="21"/>
      <c r="F88" s="22"/>
    </row>
    <row r="89" spans="1:6" s="6" customFormat="1" ht="42.75" x14ac:dyDescent="0.25">
      <c r="A89" s="17">
        <v>78</v>
      </c>
      <c r="B89" s="18" t="s">
        <v>266</v>
      </c>
      <c r="C89" s="19" t="s">
        <v>3</v>
      </c>
      <c r="D89" s="20">
        <f>0.05*D90</f>
        <v>5.9475000000000007</v>
      </c>
      <c r="E89" s="21"/>
      <c r="F89" s="22"/>
    </row>
    <row r="90" spans="1:6" s="6" customFormat="1" ht="28.5" x14ac:dyDescent="0.25">
      <c r="A90" s="17">
        <v>79</v>
      </c>
      <c r="B90" s="18" t="s">
        <v>267</v>
      </c>
      <c r="C90" s="19" t="s">
        <v>6</v>
      </c>
      <c r="D90" s="20">
        <v>118.95</v>
      </c>
      <c r="E90" s="21"/>
      <c r="F90" s="22"/>
    </row>
    <row r="91" spans="1:6" s="6" customFormat="1" ht="28.5" x14ac:dyDescent="0.25">
      <c r="A91" s="17">
        <v>80</v>
      </c>
      <c r="B91" s="18" t="s">
        <v>263</v>
      </c>
      <c r="C91" s="19" t="s">
        <v>6</v>
      </c>
      <c r="D91" s="20">
        <f>40.1</f>
        <v>40.1</v>
      </c>
      <c r="E91" s="21"/>
      <c r="F91" s="22"/>
    </row>
    <row r="92" spans="1:6" s="6" customFormat="1" ht="43.5" thickBot="1" x14ac:dyDescent="0.3">
      <c r="A92" s="17">
        <v>81</v>
      </c>
      <c r="B92" s="18" t="s">
        <v>265</v>
      </c>
      <c r="C92" s="19" t="s">
        <v>6</v>
      </c>
      <c r="D92" s="20">
        <v>42.9</v>
      </c>
      <c r="E92" s="21"/>
      <c r="F92" s="22"/>
    </row>
    <row r="93" spans="1:6" s="7" customFormat="1" ht="17.25" thickBot="1" x14ac:dyDescent="0.3">
      <c r="A93" s="11"/>
      <c r="B93" s="15" t="s">
        <v>236</v>
      </c>
      <c r="C93" s="12"/>
      <c r="D93" s="12"/>
      <c r="E93" s="24"/>
      <c r="F93" s="25"/>
    </row>
    <row r="94" spans="1:6" s="6" customFormat="1" ht="16.5" x14ac:dyDescent="0.25">
      <c r="A94" s="17">
        <v>82</v>
      </c>
      <c r="B94" s="18" t="s">
        <v>238</v>
      </c>
      <c r="C94" s="19" t="s">
        <v>3</v>
      </c>
      <c r="D94" s="20">
        <v>9.5</v>
      </c>
      <c r="E94" s="21"/>
      <c r="F94" s="22"/>
    </row>
    <row r="95" spans="1:6" s="6" customFormat="1" ht="16.5" x14ac:dyDescent="0.25">
      <c r="A95" s="17">
        <v>83</v>
      </c>
      <c r="B95" s="18" t="s">
        <v>244</v>
      </c>
      <c r="C95" s="19" t="s">
        <v>3</v>
      </c>
      <c r="D95" s="20">
        <v>9.5</v>
      </c>
      <c r="E95" s="21"/>
      <c r="F95" s="22"/>
    </row>
    <row r="96" spans="1:6" s="6" customFormat="1" ht="28.5" x14ac:dyDescent="0.25">
      <c r="A96" s="17">
        <v>84</v>
      </c>
      <c r="B96" s="18" t="s">
        <v>239</v>
      </c>
      <c r="C96" s="19" t="s">
        <v>3</v>
      </c>
      <c r="D96" s="20">
        <v>4.5</v>
      </c>
      <c r="E96" s="21"/>
      <c r="F96" s="22"/>
    </row>
    <row r="97" spans="1:6" s="6" customFormat="1" ht="16.5" x14ac:dyDescent="0.25">
      <c r="A97" s="17">
        <v>85</v>
      </c>
      <c r="B97" s="18" t="s">
        <v>240</v>
      </c>
      <c r="C97" s="19" t="s">
        <v>6</v>
      </c>
      <c r="D97" s="20">
        <v>78</v>
      </c>
      <c r="E97" s="21"/>
      <c r="F97" s="22"/>
    </row>
    <row r="98" spans="1:6" s="6" customFormat="1" ht="28.5" x14ac:dyDescent="0.25">
      <c r="A98" s="17">
        <v>86</v>
      </c>
      <c r="B98" s="18" t="s">
        <v>241</v>
      </c>
      <c r="C98" s="19" t="s">
        <v>6</v>
      </c>
      <c r="D98" s="20">
        <v>21.85</v>
      </c>
      <c r="E98" s="21"/>
      <c r="F98" s="22"/>
    </row>
    <row r="99" spans="1:6" s="6" customFormat="1" ht="28.5" x14ac:dyDescent="0.25">
      <c r="A99" s="17">
        <v>87</v>
      </c>
      <c r="B99" s="18" t="s">
        <v>242</v>
      </c>
      <c r="C99" s="19" t="s">
        <v>243</v>
      </c>
      <c r="D99" s="20">
        <v>670</v>
      </c>
      <c r="E99" s="21"/>
      <c r="F99" s="22"/>
    </row>
    <row r="100" spans="1:6" s="6" customFormat="1" ht="16.5" x14ac:dyDescent="0.25">
      <c r="A100" s="17">
        <v>88</v>
      </c>
      <c r="B100" s="18" t="s">
        <v>245</v>
      </c>
      <c r="C100" s="19" t="s">
        <v>3</v>
      </c>
      <c r="D100" s="20">
        <v>1.2</v>
      </c>
      <c r="E100" s="21"/>
      <c r="F100" s="22"/>
    </row>
    <row r="101" spans="1:6" s="6" customFormat="1" ht="28.5" x14ac:dyDescent="0.25">
      <c r="A101" s="17">
        <v>89</v>
      </c>
      <c r="B101" s="18" t="s">
        <v>246</v>
      </c>
      <c r="C101" s="19" t="s">
        <v>3</v>
      </c>
      <c r="D101" s="20">
        <v>17.600000000000001</v>
      </c>
      <c r="E101" s="21"/>
      <c r="F101" s="22"/>
    </row>
    <row r="102" spans="1:6" s="6" customFormat="1" ht="16.5" x14ac:dyDescent="0.25">
      <c r="A102" s="17">
        <v>90</v>
      </c>
      <c r="B102" s="18" t="s">
        <v>247</v>
      </c>
      <c r="C102" s="19" t="s">
        <v>6</v>
      </c>
      <c r="D102" s="20">
        <v>21.85</v>
      </c>
      <c r="E102" s="21"/>
      <c r="F102" s="22"/>
    </row>
    <row r="103" spans="1:6" s="6" customFormat="1" ht="42.75" x14ac:dyDescent="0.25">
      <c r="A103" s="17">
        <v>91</v>
      </c>
      <c r="B103" s="18" t="s">
        <v>248</v>
      </c>
      <c r="C103" s="19" t="s">
        <v>6</v>
      </c>
      <c r="D103" s="20">
        <v>34.799999999999997</v>
      </c>
      <c r="E103" s="21"/>
      <c r="F103" s="22"/>
    </row>
    <row r="104" spans="1:6" s="6" customFormat="1" ht="28.5" x14ac:dyDescent="0.25">
      <c r="A104" s="17">
        <v>92</v>
      </c>
      <c r="B104" s="18" t="s">
        <v>271</v>
      </c>
      <c r="C104" s="19" t="s">
        <v>6</v>
      </c>
      <c r="D104" s="20">
        <v>1.98</v>
      </c>
      <c r="E104" s="21"/>
      <c r="F104" s="22"/>
    </row>
    <row r="105" spans="1:6" s="6" customFormat="1" ht="57.75" thickBot="1" x14ac:dyDescent="0.3">
      <c r="A105" s="17">
        <v>93</v>
      </c>
      <c r="B105" s="18" t="s">
        <v>272</v>
      </c>
      <c r="C105" s="19" t="s">
        <v>7</v>
      </c>
      <c r="D105" s="20">
        <v>31.5</v>
      </c>
      <c r="E105" s="21"/>
      <c r="F105" s="22"/>
    </row>
    <row r="106" spans="1:6" s="6" customFormat="1" ht="17.25" thickBot="1" x14ac:dyDescent="0.3">
      <c r="A106" s="11"/>
      <c r="B106" s="15" t="s">
        <v>71</v>
      </c>
      <c r="C106" s="12"/>
      <c r="D106" s="12"/>
      <c r="E106" s="24"/>
      <c r="F106" s="25"/>
    </row>
    <row r="107" spans="1:6" s="6" customFormat="1" ht="42.75" x14ac:dyDescent="0.25">
      <c r="A107" s="17">
        <v>94</v>
      </c>
      <c r="B107" s="23" t="s">
        <v>70</v>
      </c>
      <c r="C107" s="19" t="s">
        <v>6</v>
      </c>
      <c r="D107" s="20">
        <v>12.71</v>
      </c>
      <c r="E107" s="21"/>
      <c r="F107" s="22"/>
    </row>
    <row r="108" spans="1:6" s="6" customFormat="1" ht="28.5" x14ac:dyDescent="0.25">
      <c r="A108" s="17">
        <v>95</v>
      </c>
      <c r="B108" s="23" t="s">
        <v>82</v>
      </c>
      <c r="C108" s="19" t="s">
        <v>6</v>
      </c>
      <c r="D108" s="20">
        <v>11.88</v>
      </c>
      <c r="E108" s="21"/>
      <c r="F108" s="22"/>
    </row>
    <row r="109" spans="1:6" s="6" customFormat="1" ht="42.75" x14ac:dyDescent="0.25">
      <c r="A109" s="17">
        <v>96</v>
      </c>
      <c r="B109" s="23" t="s">
        <v>83</v>
      </c>
      <c r="C109" s="19" t="s">
        <v>6</v>
      </c>
      <c r="D109" s="20">
        <f>D108</f>
        <v>11.88</v>
      </c>
      <c r="E109" s="21"/>
      <c r="F109" s="22"/>
    </row>
    <row r="110" spans="1:6" s="6" customFormat="1" ht="71.25" x14ac:dyDescent="0.25">
      <c r="A110" s="17">
        <v>97</v>
      </c>
      <c r="B110" s="18" t="s">
        <v>72</v>
      </c>
      <c r="C110" s="19" t="s">
        <v>6</v>
      </c>
      <c r="D110" s="20">
        <v>139</v>
      </c>
      <c r="E110" s="21"/>
      <c r="F110" s="22"/>
    </row>
    <row r="111" spans="1:6" s="6" customFormat="1" ht="57" x14ac:dyDescent="0.25">
      <c r="A111" s="17">
        <v>98</v>
      </c>
      <c r="B111" s="18" t="s">
        <v>73</v>
      </c>
      <c r="C111" s="19" t="s">
        <v>6</v>
      </c>
      <c r="D111" s="20">
        <f>D110</f>
        <v>139</v>
      </c>
      <c r="E111" s="21"/>
      <c r="F111" s="22"/>
    </row>
    <row r="112" spans="1:6" s="6" customFormat="1" ht="29.25" thickBot="1" x14ac:dyDescent="0.3">
      <c r="A112" s="17">
        <v>99</v>
      </c>
      <c r="B112" s="18" t="s">
        <v>74</v>
      </c>
      <c r="C112" s="19" t="s">
        <v>7</v>
      </c>
      <c r="D112" s="20">
        <v>136.91999999999999</v>
      </c>
      <c r="E112" s="21"/>
      <c r="F112" s="22"/>
    </row>
    <row r="113" spans="1:6" s="6" customFormat="1" ht="17.25" thickBot="1" x14ac:dyDescent="0.3">
      <c r="A113" s="11"/>
      <c r="B113" s="15" t="s">
        <v>12</v>
      </c>
      <c r="C113" s="12"/>
      <c r="D113" s="12"/>
      <c r="E113" s="24"/>
      <c r="F113" s="25"/>
    </row>
    <row r="114" spans="1:6" s="6" customFormat="1" ht="71.25" x14ac:dyDescent="0.25">
      <c r="A114" s="17">
        <v>100</v>
      </c>
      <c r="B114" s="18" t="s">
        <v>75</v>
      </c>
      <c r="C114" s="19" t="s">
        <v>6</v>
      </c>
      <c r="D114" s="20">
        <v>280</v>
      </c>
      <c r="E114" s="21"/>
      <c r="F114" s="22"/>
    </row>
    <row r="115" spans="1:6" s="6" customFormat="1" ht="42.75" x14ac:dyDescent="0.25">
      <c r="A115" s="17">
        <v>101</v>
      </c>
      <c r="B115" s="18" t="s">
        <v>76</v>
      </c>
      <c r="C115" s="19" t="s">
        <v>6</v>
      </c>
      <c r="D115" s="20">
        <v>280</v>
      </c>
      <c r="E115" s="21"/>
      <c r="F115" s="22"/>
    </row>
    <row r="116" spans="1:6" s="6" customFormat="1" ht="28.5" x14ac:dyDescent="0.25">
      <c r="A116" s="17">
        <v>102</v>
      </c>
      <c r="B116" s="18" t="s">
        <v>77</v>
      </c>
      <c r="C116" s="19" t="s">
        <v>3</v>
      </c>
      <c r="D116" s="20">
        <v>8.4</v>
      </c>
      <c r="E116" s="21"/>
      <c r="F116" s="22"/>
    </row>
    <row r="117" spans="1:6" s="6" customFormat="1" ht="28.5" x14ac:dyDescent="0.25">
      <c r="A117" s="17">
        <v>103</v>
      </c>
      <c r="B117" s="18" t="s">
        <v>79</v>
      </c>
      <c r="C117" s="19" t="s">
        <v>6</v>
      </c>
      <c r="D117" s="20">
        <v>280</v>
      </c>
      <c r="E117" s="21"/>
      <c r="F117" s="22"/>
    </row>
    <row r="118" spans="1:6" s="6" customFormat="1" ht="42.75" x14ac:dyDescent="0.25">
      <c r="A118" s="17">
        <v>104</v>
      </c>
      <c r="B118" s="18" t="s">
        <v>84</v>
      </c>
      <c r="C118" s="19" t="s">
        <v>6</v>
      </c>
      <c r="D118" s="20">
        <v>365</v>
      </c>
      <c r="E118" s="21"/>
      <c r="F118" s="22"/>
    </row>
    <row r="119" spans="1:6" s="6" customFormat="1" ht="42.75" x14ac:dyDescent="0.25">
      <c r="A119" s="17">
        <v>105</v>
      </c>
      <c r="B119" s="18" t="s">
        <v>227</v>
      </c>
      <c r="C119" s="19" t="s">
        <v>6</v>
      </c>
      <c r="D119" s="20">
        <v>365</v>
      </c>
      <c r="E119" s="21"/>
      <c r="F119" s="22"/>
    </row>
    <row r="120" spans="1:6" s="6" customFormat="1" ht="42.75" x14ac:dyDescent="0.25">
      <c r="A120" s="17">
        <v>106</v>
      </c>
      <c r="B120" s="18" t="s">
        <v>78</v>
      </c>
      <c r="C120" s="19" t="s">
        <v>3</v>
      </c>
      <c r="D120" s="20">
        <v>5.8</v>
      </c>
      <c r="E120" s="21"/>
      <c r="F120" s="22"/>
    </row>
    <row r="121" spans="1:6" s="6" customFormat="1" ht="42.75" x14ac:dyDescent="0.25">
      <c r="A121" s="17">
        <v>107</v>
      </c>
      <c r="B121" s="18" t="s">
        <v>80</v>
      </c>
      <c r="C121" s="19" t="s">
        <v>6</v>
      </c>
      <c r="D121" s="20">
        <v>145</v>
      </c>
      <c r="E121" s="21"/>
      <c r="F121" s="22"/>
    </row>
    <row r="122" spans="1:6" s="6" customFormat="1" ht="16.5" x14ac:dyDescent="0.25">
      <c r="A122" s="17">
        <v>108</v>
      </c>
      <c r="B122" s="18" t="s">
        <v>52</v>
      </c>
      <c r="C122" s="19" t="s">
        <v>7</v>
      </c>
      <c r="D122" s="20">
        <v>71.400000000000006</v>
      </c>
      <c r="E122" s="21"/>
      <c r="F122" s="22"/>
    </row>
    <row r="123" spans="1:6" s="6" customFormat="1" ht="16.5" x14ac:dyDescent="0.25">
      <c r="A123" s="17">
        <v>109</v>
      </c>
      <c r="B123" s="18" t="s">
        <v>53</v>
      </c>
      <c r="C123" s="19" t="s">
        <v>7</v>
      </c>
      <c r="D123" s="20">
        <f>D24</f>
        <v>123</v>
      </c>
      <c r="E123" s="21"/>
      <c r="F123" s="22"/>
    </row>
    <row r="124" spans="1:6" s="6" customFormat="1" ht="17.25" thickBot="1" x14ac:dyDescent="0.3">
      <c r="A124" s="17"/>
      <c r="B124" s="18"/>
      <c r="C124" s="19"/>
      <c r="D124" s="20"/>
      <c r="E124" s="21"/>
      <c r="F124" s="22"/>
    </row>
    <row r="125" spans="1:6" s="1" customFormat="1" ht="15.75" x14ac:dyDescent="0.25">
      <c r="A125" s="149" t="s">
        <v>20</v>
      </c>
      <c r="B125" s="150"/>
      <c r="C125" s="150"/>
      <c r="D125" s="150"/>
      <c r="E125" s="150"/>
      <c r="F125" s="26">
        <f>SUM(F10:F124)</f>
        <v>0</v>
      </c>
    </row>
    <row r="126" spans="1:6" s="1" customFormat="1" ht="16.5" thickBot="1" x14ac:dyDescent="0.3">
      <c r="A126" s="142" t="s">
        <v>19</v>
      </c>
      <c r="B126" s="143"/>
      <c r="C126" s="143"/>
      <c r="D126" s="143"/>
      <c r="E126" s="143"/>
      <c r="F126" s="27">
        <f>ROUND(0.2*F125,2)</f>
        <v>0</v>
      </c>
    </row>
    <row r="127" spans="1:6" s="1" customFormat="1" ht="16.5" thickBot="1" x14ac:dyDescent="0.3">
      <c r="A127" s="144" t="s">
        <v>21</v>
      </c>
      <c r="B127" s="145"/>
      <c r="C127" s="145"/>
      <c r="D127" s="145"/>
      <c r="E127" s="145"/>
      <c r="F127" s="28">
        <f>SUM(F125:F126)</f>
        <v>0</v>
      </c>
    </row>
    <row r="128" spans="1:6" x14ac:dyDescent="0.25">
      <c r="F128" s="10"/>
    </row>
    <row r="129" spans="2:6" x14ac:dyDescent="0.25">
      <c r="F129" s="10"/>
    </row>
    <row r="131" spans="2:6" x14ac:dyDescent="0.25">
      <c r="F131" s="10"/>
    </row>
    <row r="135" spans="2:6" x14ac:dyDescent="0.2">
      <c r="B135" s="128" t="s">
        <v>221</v>
      </c>
      <c r="C135" s="9" t="s">
        <v>230</v>
      </c>
    </row>
  </sheetData>
  <autoFilter ref="A9:F127"/>
  <mergeCells count="7">
    <mergeCell ref="A126:E126"/>
    <mergeCell ref="A127:E127"/>
    <mergeCell ref="A5:F5"/>
    <mergeCell ref="A3:F3"/>
    <mergeCell ref="A1:F1"/>
    <mergeCell ref="A2:F2"/>
    <mergeCell ref="A125:E125"/>
  </mergeCells>
  <phoneticPr fontId="0" type="noConversion"/>
  <conditionalFormatting sqref="D125:F65321 E49:F54 F55 E56:F56 E63:F64 D1:F8 F57 F61 E69:F69">
    <cfRule type="cellIs" dxfId="68" priority="862" stopIfTrue="1" operator="between">
      <formula>0</formula>
      <formula>0</formula>
    </cfRule>
  </conditionalFormatting>
  <conditionalFormatting sqref="D9:F10 D14:F15 D34:F36 D45:F45 D61:F61 D74:F75 D122:F124 D69:F69 D110:F113 D17:F24 D47:F57 D77:F87 D106:F107 D71:F71 D63:F64 D43:F43">
    <cfRule type="cellIs" dxfId="67" priority="861" operator="between">
      <formula>0</formula>
      <formula>0</formula>
    </cfRule>
  </conditionalFormatting>
  <conditionalFormatting sqref="D11:F11">
    <cfRule type="cellIs" dxfId="66" priority="133" operator="between">
      <formula>0</formula>
      <formula>0</formula>
    </cfRule>
  </conditionalFormatting>
  <conditionalFormatting sqref="D25:F25">
    <cfRule type="cellIs" dxfId="65" priority="132" operator="between">
      <formula>0</formula>
      <formula>0</formula>
    </cfRule>
  </conditionalFormatting>
  <conditionalFormatting sqref="D26:F26">
    <cfRule type="cellIs" dxfId="64" priority="130" operator="between">
      <formula>0</formula>
      <formula>0</formula>
    </cfRule>
  </conditionalFormatting>
  <conditionalFormatting sqref="D27:F27">
    <cfRule type="cellIs" dxfId="63" priority="129" operator="between">
      <formula>0</formula>
      <formula>0</formula>
    </cfRule>
  </conditionalFormatting>
  <conditionalFormatting sqref="D28:F28">
    <cfRule type="cellIs" dxfId="62" priority="128" operator="between">
      <formula>0</formula>
      <formula>0</formula>
    </cfRule>
  </conditionalFormatting>
  <conditionalFormatting sqref="D44:F44">
    <cfRule type="cellIs" dxfId="61" priority="127" operator="between">
      <formula>0</formula>
      <formula>0</formula>
    </cfRule>
  </conditionalFormatting>
  <conditionalFormatting sqref="E58:F58">
    <cfRule type="cellIs" dxfId="60" priority="126" stopIfTrue="1" operator="between">
      <formula>0</formula>
      <formula>0</formula>
    </cfRule>
  </conditionalFormatting>
  <conditionalFormatting sqref="D58:F58">
    <cfRule type="cellIs" dxfId="59" priority="125" operator="between">
      <formula>0</formula>
      <formula>0</formula>
    </cfRule>
  </conditionalFormatting>
  <conditionalFormatting sqref="E59:F59">
    <cfRule type="cellIs" dxfId="58" priority="124" stopIfTrue="1" operator="between">
      <formula>0</formula>
      <formula>0</formula>
    </cfRule>
  </conditionalFormatting>
  <conditionalFormatting sqref="D59:F59">
    <cfRule type="cellIs" dxfId="57" priority="123" operator="between">
      <formula>0</formula>
      <formula>0</formula>
    </cfRule>
  </conditionalFormatting>
  <conditionalFormatting sqref="E60:F60">
    <cfRule type="cellIs" dxfId="56" priority="122" stopIfTrue="1" operator="between">
      <formula>0</formula>
      <formula>0</formula>
    </cfRule>
  </conditionalFormatting>
  <conditionalFormatting sqref="D60:F60">
    <cfRule type="cellIs" dxfId="55" priority="121" operator="between">
      <formula>0</formula>
      <formula>0</formula>
    </cfRule>
  </conditionalFormatting>
  <conditionalFormatting sqref="D72:F72">
    <cfRule type="cellIs" dxfId="54" priority="120" operator="between">
      <formula>0</formula>
      <formula>0</formula>
    </cfRule>
  </conditionalFormatting>
  <conditionalFormatting sqref="D73:F73">
    <cfRule type="cellIs" dxfId="53" priority="119" operator="between">
      <formula>0</formula>
      <formula>0</formula>
    </cfRule>
  </conditionalFormatting>
  <conditionalFormatting sqref="D117:F117">
    <cfRule type="cellIs" dxfId="52" priority="118" operator="between">
      <formula>0</formula>
      <formula>0</formula>
    </cfRule>
  </conditionalFormatting>
  <conditionalFormatting sqref="D116:F116">
    <cfRule type="cellIs" dxfId="51" priority="117" operator="between">
      <formula>0</formula>
      <formula>0</formula>
    </cfRule>
  </conditionalFormatting>
  <conditionalFormatting sqref="D121:F121">
    <cfRule type="cellIs" dxfId="50" priority="116" operator="between">
      <formula>0</formula>
      <formula>0</formula>
    </cfRule>
  </conditionalFormatting>
  <conditionalFormatting sqref="D120:F120">
    <cfRule type="cellIs" dxfId="49" priority="115" operator="between">
      <formula>0</formula>
      <formula>0</formula>
    </cfRule>
  </conditionalFormatting>
  <conditionalFormatting sqref="D114:F114">
    <cfRule type="cellIs" dxfId="48" priority="114" operator="between">
      <formula>0</formula>
      <formula>0</formula>
    </cfRule>
  </conditionalFormatting>
  <conditionalFormatting sqref="D115:F115">
    <cfRule type="cellIs" dxfId="47" priority="113" operator="between">
      <formula>0</formula>
      <formula>0</formula>
    </cfRule>
  </conditionalFormatting>
  <conditionalFormatting sqref="D118:F118">
    <cfRule type="cellIs" dxfId="46" priority="112" operator="between">
      <formula>0</formula>
      <formula>0</formula>
    </cfRule>
  </conditionalFormatting>
  <conditionalFormatting sqref="D119:F119">
    <cfRule type="cellIs" dxfId="45" priority="111" operator="between">
      <formula>0</formula>
      <formula>0</formula>
    </cfRule>
  </conditionalFormatting>
  <conditionalFormatting sqref="E66:F66">
    <cfRule type="cellIs" dxfId="44" priority="110" stopIfTrue="1" operator="between">
      <formula>0</formula>
      <formula>0</formula>
    </cfRule>
  </conditionalFormatting>
  <conditionalFormatting sqref="D66:F66">
    <cfRule type="cellIs" dxfId="43" priority="109" operator="between">
      <formula>0</formula>
      <formula>0</formula>
    </cfRule>
  </conditionalFormatting>
  <conditionalFormatting sqref="E65:F65">
    <cfRule type="cellIs" dxfId="42" priority="108" stopIfTrue="1" operator="between">
      <formula>0</formula>
      <formula>0</formula>
    </cfRule>
  </conditionalFormatting>
  <conditionalFormatting sqref="D65:F65">
    <cfRule type="cellIs" dxfId="41" priority="107" operator="between">
      <formula>0</formula>
      <formula>0</formula>
    </cfRule>
  </conditionalFormatting>
  <conditionalFormatting sqref="D108:F109">
    <cfRule type="cellIs" dxfId="40" priority="106" operator="between">
      <formula>0</formula>
      <formula>0</formula>
    </cfRule>
  </conditionalFormatting>
  <conditionalFormatting sqref="D16:F16">
    <cfRule type="cellIs" dxfId="39" priority="105" operator="between">
      <formula>0</formula>
      <formula>0</formula>
    </cfRule>
  </conditionalFormatting>
  <conditionalFormatting sqref="D76:F76">
    <cfRule type="cellIs" dxfId="38" priority="101" operator="between">
      <formula>0</formula>
      <formula>0</formula>
    </cfRule>
  </conditionalFormatting>
  <conditionalFormatting sqref="D46:F46">
    <cfRule type="cellIs" dxfId="37" priority="102" operator="between">
      <formula>0</formula>
      <formula>0</formula>
    </cfRule>
  </conditionalFormatting>
  <conditionalFormatting sqref="D93:F93">
    <cfRule type="cellIs" dxfId="36" priority="100" operator="between">
      <formula>0</formula>
      <formula>0</formula>
    </cfRule>
  </conditionalFormatting>
  <conditionalFormatting sqref="D100">
    <cfRule type="cellIs" dxfId="35" priority="91" operator="between">
      <formula>0</formula>
      <formula>0</formula>
    </cfRule>
  </conditionalFormatting>
  <conditionalFormatting sqref="E100:F100">
    <cfRule type="cellIs" dxfId="34" priority="90" operator="between">
      <formula>0</formula>
      <formula>0</formula>
    </cfRule>
  </conditionalFormatting>
  <conditionalFormatting sqref="D94">
    <cfRule type="cellIs" dxfId="33" priority="94" operator="between">
      <formula>0</formula>
      <formula>0</formula>
    </cfRule>
  </conditionalFormatting>
  <conditionalFormatting sqref="D29:F29">
    <cfRule type="cellIs" dxfId="32" priority="95" operator="between">
      <formula>0</formula>
      <formula>0</formula>
    </cfRule>
  </conditionalFormatting>
  <conditionalFormatting sqref="D102">
    <cfRule type="cellIs" dxfId="31" priority="88" operator="between">
      <formula>0</formula>
      <formula>0</formula>
    </cfRule>
  </conditionalFormatting>
  <conditionalFormatting sqref="E102:F102">
    <cfRule type="cellIs" dxfId="30" priority="87" operator="between">
      <formula>0</formula>
      <formula>0</formula>
    </cfRule>
  </conditionalFormatting>
  <conditionalFormatting sqref="F37:F40">
    <cfRule type="cellIs" dxfId="29" priority="79" operator="between">
      <formula>0</formula>
      <formula>0</formula>
    </cfRule>
  </conditionalFormatting>
  <conditionalFormatting sqref="D95:D99 D101 D103:D105">
    <cfRule type="cellIs" dxfId="28" priority="93" operator="between">
      <formula>0</formula>
      <formula>0</formula>
    </cfRule>
  </conditionalFormatting>
  <conditionalFormatting sqref="E94:F99 E101:F101 E103:F105">
    <cfRule type="cellIs" dxfId="27" priority="92" operator="between">
      <formula>0</formula>
      <formula>0</formula>
    </cfRule>
  </conditionalFormatting>
  <conditionalFormatting sqref="D42:E42">
    <cfRule type="cellIs" dxfId="26" priority="76" operator="between">
      <formula>0</formula>
      <formula>0</formula>
    </cfRule>
  </conditionalFormatting>
  <conditionalFormatting sqref="F41">
    <cfRule type="cellIs" dxfId="25" priority="77" operator="between">
      <formula>0</formula>
      <formula>0</formula>
    </cfRule>
  </conditionalFormatting>
  <conditionalFormatting sqref="D41:E41">
    <cfRule type="cellIs" dxfId="24" priority="78" operator="between">
      <formula>0</formula>
      <formula>0</formula>
    </cfRule>
  </conditionalFormatting>
  <conditionalFormatting sqref="F42">
    <cfRule type="cellIs" dxfId="23" priority="75" operator="between">
      <formula>0</formula>
      <formula>0</formula>
    </cfRule>
  </conditionalFormatting>
  <conditionalFormatting sqref="D12:F13">
    <cfRule type="cellIs" dxfId="22" priority="72" operator="between">
      <formula>0</formula>
      <formula>0</formula>
    </cfRule>
  </conditionalFormatting>
  <conditionalFormatting sqref="D37:E40">
    <cfRule type="cellIs" dxfId="21" priority="80" operator="between">
      <formula>0</formula>
      <formula>0</formula>
    </cfRule>
  </conditionalFormatting>
  <conditionalFormatting sqref="D62:F62">
    <cfRule type="cellIs" dxfId="20" priority="69" operator="between">
      <formula>0</formula>
      <formula>0</formula>
    </cfRule>
  </conditionalFormatting>
  <conditionalFormatting sqref="D67:F67">
    <cfRule type="cellIs" dxfId="19" priority="68" operator="between">
      <formula>0</formula>
      <formula>0</formula>
    </cfRule>
  </conditionalFormatting>
  <conditionalFormatting sqref="D68:F68">
    <cfRule type="cellIs" dxfId="18" priority="67" operator="between">
      <formula>0</formula>
      <formula>0</formula>
    </cfRule>
  </conditionalFormatting>
  <conditionalFormatting sqref="D30:F30">
    <cfRule type="cellIs" dxfId="17" priority="66" operator="between">
      <formula>0</formula>
      <formula>0</formula>
    </cfRule>
  </conditionalFormatting>
  <conditionalFormatting sqref="D31:F31">
    <cfRule type="cellIs" dxfId="16" priority="65" operator="between">
      <formula>0</formula>
      <formula>0</formula>
    </cfRule>
  </conditionalFormatting>
  <conditionalFormatting sqref="D32:F32">
    <cfRule type="cellIs" dxfId="15" priority="64" operator="between">
      <formula>0</formula>
      <formula>0</formula>
    </cfRule>
  </conditionalFormatting>
  <conditionalFormatting sqref="D33:F33">
    <cfRule type="cellIs" dxfId="14" priority="63" operator="between">
      <formula>0</formula>
      <formula>0</formula>
    </cfRule>
  </conditionalFormatting>
  <conditionalFormatting sqref="D89:F89">
    <cfRule type="cellIs" dxfId="13" priority="62" operator="between">
      <formula>0</formula>
      <formula>0</formula>
    </cfRule>
  </conditionalFormatting>
  <conditionalFormatting sqref="D91:F91">
    <cfRule type="cellIs" dxfId="12" priority="61" operator="between">
      <formula>0</formula>
      <formula>0</formula>
    </cfRule>
  </conditionalFormatting>
  <conditionalFormatting sqref="D92:F92">
    <cfRule type="cellIs" dxfId="11" priority="60" operator="between">
      <formula>0</formula>
      <formula>0</formula>
    </cfRule>
  </conditionalFormatting>
  <conditionalFormatting sqref="D90:F90">
    <cfRule type="cellIs" dxfId="10" priority="59" operator="between">
      <formula>0</formula>
      <formula>0</formula>
    </cfRule>
  </conditionalFormatting>
  <conditionalFormatting sqref="D88:F88">
    <cfRule type="cellIs" dxfId="9" priority="58" operator="between">
      <formula>0</formula>
      <formula>0</formula>
    </cfRule>
  </conditionalFormatting>
  <conditionalFormatting sqref="D70:F70">
    <cfRule type="cellIs" dxfId="8" priority="57" operator="between">
      <formula>0</formula>
      <formula>0</formula>
    </cfRule>
  </conditionalFormatting>
  <pageMargins left="0.59055118110236227" right="0.23622047244094491" top="0.59055118110236227" bottom="0.59055118110236227" header="0" footer="0"/>
  <pageSetup paperSize="9" orientation="portrait" blackAndWhite="1" r:id="rId1"/>
  <headerFooter alignWithMargins="0">
    <oddFooter>&amp;R&amp;"Times New Roman,Regular"&amp;9&amp;P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opLeftCell="A93" workbookViewId="0">
      <selection activeCell="D92" sqref="D92"/>
    </sheetView>
  </sheetViews>
  <sheetFormatPr defaultRowHeight="12.75" x14ac:dyDescent="0.2"/>
  <cols>
    <col min="1" max="1" width="3.42578125" style="34" customWidth="1"/>
    <col min="2" max="2" width="58" style="34" customWidth="1"/>
    <col min="3" max="5" width="9.140625" style="34"/>
    <col min="6" max="6" width="9.5703125" style="34" bestFit="1" customWidth="1"/>
    <col min="7" max="16384" width="9.140625" style="34"/>
  </cols>
  <sheetData>
    <row r="1" spans="1:6" ht="20.25" x14ac:dyDescent="0.2">
      <c r="A1" s="169" t="s">
        <v>85</v>
      </c>
      <c r="B1" s="169"/>
      <c r="C1" s="169"/>
      <c r="D1" s="169"/>
      <c r="E1" s="169"/>
      <c r="F1" s="169"/>
    </row>
    <row r="2" spans="1:6" ht="9.75" customHeight="1" x14ac:dyDescent="0.2">
      <c r="A2" s="35"/>
      <c r="B2" s="35"/>
      <c r="C2" s="35"/>
      <c r="D2" s="35"/>
      <c r="E2" s="36"/>
      <c r="F2" s="37"/>
    </row>
    <row r="3" spans="1:6" ht="20.25" customHeight="1" x14ac:dyDescent="0.2">
      <c r="A3" s="170" t="s">
        <v>86</v>
      </c>
      <c r="B3" s="170"/>
      <c r="C3" s="170"/>
      <c r="D3" s="170"/>
      <c r="E3" s="170"/>
      <c r="F3" s="170"/>
    </row>
    <row r="4" spans="1:6" ht="10.5" customHeight="1" x14ac:dyDescent="0.2">
      <c r="A4" s="38"/>
      <c r="B4" s="39"/>
      <c r="C4" s="38"/>
      <c r="D4" s="40"/>
      <c r="E4" s="41"/>
      <c r="F4" s="42"/>
    </row>
    <row r="5" spans="1:6" ht="81.75" customHeight="1" x14ac:dyDescent="0.2">
      <c r="A5" s="171" t="s">
        <v>87</v>
      </c>
      <c r="B5" s="172"/>
      <c r="C5" s="172"/>
      <c r="D5" s="172"/>
      <c r="E5" s="172"/>
      <c r="F5" s="172"/>
    </row>
    <row r="6" spans="1:6" ht="12.75" customHeight="1" x14ac:dyDescent="0.2">
      <c r="A6" s="43"/>
      <c r="B6" s="44"/>
      <c r="C6" s="44"/>
      <c r="D6" s="44"/>
      <c r="E6" s="41"/>
      <c r="F6" s="42"/>
    </row>
    <row r="7" spans="1:6" ht="25.5" customHeight="1" x14ac:dyDescent="0.2">
      <c r="A7" s="45" t="s">
        <v>88</v>
      </c>
      <c r="B7" s="45" t="s">
        <v>89</v>
      </c>
      <c r="C7" s="45" t="s">
        <v>90</v>
      </c>
      <c r="D7" s="46" t="s">
        <v>91</v>
      </c>
      <c r="E7" s="47" t="s">
        <v>92</v>
      </c>
      <c r="F7" s="47" t="s">
        <v>93</v>
      </c>
    </row>
    <row r="8" spans="1:6" ht="15.75" customHeight="1" x14ac:dyDescent="0.25">
      <c r="A8" s="173" t="s">
        <v>94</v>
      </c>
      <c r="B8" s="173"/>
      <c r="C8" s="173"/>
      <c r="D8" s="173"/>
      <c r="E8" s="173"/>
      <c r="F8" s="173"/>
    </row>
    <row r="9" spans="1:6" ht="18" customHeight="1" x14ac:dyDescent="0.25">
      <c r="A9" s="48">
        <v>1</v>
      </c>
      <c r="B9" s="49" t="s">
        <v>95</v>
      </c>
      <c r="C9" s="48" t="s">
        <v>96</v>
      </c>
      <c r="D9" s="50">
        <v>1</v>
      </c>
      <c r="E9" s="51"/>
      <c r="F9" s="51"/>
    </row>
    <row r="10" spans="1:6" ht="18" customHeight="1" x14ac:dyDescent="0.25">
      <c r="A10" s="48">
        <v>2</v>
      </c>
      <c r="B10" s="49" t="s">
        <v>97</v>
      </c>
      <c r="C10" s="48" t="s">
        <v>96</v>
      </c>
      <c r="D10" s="50">
        <v>1</v>
      </c>
      <c r="E10" s="51"/>
      <c r="F10" s="51"/>
    </row>
    <row r="11" spans="1:6" ht="18" customHeight="1" x14ac:dyDescent="0.25">
      <c r="A11" s="48">
        <v>3</v>
      </c>
      <c r="B11" s="49" t="s">
        <v>98</v>
      </c>
      <c r="C11" s="48" t="s">
        <v>96</v>
      </c>
      <c r="D11" s="50">
        <v>1</v>
      </c>
      <c r="E11" s="52"/>
      <c r="F11" s="51"/>
    </row>
    <row r="12" spans="1:6" ht="18" customHeight="1" x14ac:dyDescent="0.25">
      <c r="A12" s="48">
        <v>4</v>
      </c>
      <c r="B12" s="49" t="s">
        <v>99</v>
      </c>
      <c r="C12" s="48" t="s">
        <v>96</v>
      </c>
      <c r="D12" s="50">
        <v>1</v>
      </c>
      <c r="E12" s="51"/>
      <c r="F12" s="51"/>
    </row>
    <row r="13" spans="1:6" ht="18" customHeight="1" x14ac:dyDescent="0.25">
      <c r="A13" s="48">
        <v>5</v>
      </c>
      <c r="B13" s="49" t="s">
        <v>100</v>
      </c>
      <c r="C13" s="48" t="s">
        <v>96</v>
      </c>
      <c r="D13" s="50">
        <v>1</v>
      </c>
      <c r="E13" s="52"/>
      <c r="F13" s="51"/>
    </row>
    <row r="14" spans="1:6" ht="6.75" customHeight="1" x14ac:dyDescent="0.2">
      <c r="A14" s="154"/>
      <c r="B14" s="155"/>
      <c r="C14" s="155"/>
      <c r="D14" s="155"/>
      <c r="E14" s="155"/>
      <c r="F14" s="156"/>
    </row>
    <row r="15" spans="1:6" ht="15.75" customHeight="1" x14ac:dyDescent="0.25">
      <c r="A15" s="157" t="s">
        <v>101</v>
      </c>
      <c r="B15" s="158"/>
      <c r="C15" s="158"/>
      <c r="D15" s="158"/>
      <c r="E15" s="158"/>
      <c r="F15" s="159"/>
    </row>
    <row r="16" spans="1:6" ht="18" customHeight="1" x14ac:dyDescent="0.25">
      <c r="A16" s="48">
        <v>1</v>
      </c>
      <c r="B16" s="49" t="s">
        <v>102</v>
      </c>
      <c r="C16" s="48" t="s">
        <v>7</v>
      </c>
      <c r="D16" s="50">
        <v>50</v>
      </c>
      <c r="E16" s="51"/>
      <c r="F16" s="51"/>
    </row>
    <row r="17" spans="1:6" ht="18.75" customHeight="1" x14ac:dyDescent="0.25">
      <c r="A17" s="48">
        <v>2</v>
      </c>
      <c r="B17" s="49" t="s">
        <v>103</v>
      </c>
      <c r="C17" s="48" t="s">
        <v>3</v>
      </c>
      <c r="D17" s="50">
        <v>2</v>
      </c>
      <c r="E17" s="51"/>
      <c r="F17" s="51"/>
    </row>
    <row r="18" spans="1:6" ht="17.25" customHeight="1" x14ac:dyDescent="0.25">
      <c r="A18" s="48">
        <v>3</v>
      </c>
      <c r="B18" s="49" t="s">
        <v>104</v>
      </c>
      <c r="C18" s="48" t="s">
        <v>7</v>
      </c>
      <c r="D18" s="50">
        <v>45</v>
      </c>
      <c r="E18" s="51"/>
      <c r="F18" s="51"/>
    </row>
    <row r="19" spans="1:6" ht="29.25" customHeight="1" x14ac:dyDescent="0.25">
      <c r="A19" s="48">
        <v>4</v>
      </c>
      <c r="B19" s="49" t="s">
        <v>105</v>
      </c>
      <c r="C19" s="48" t="s">
        <v>7</v>
      </c>
      <c r="D19" s="50">
        <v>50</v>
      </c>
      <c r="E19" s="51"/>
      <c r="F19" s="51"/>
    </row>
    <row r="20" spans="1:6" ht="17.25" customHeight="1" x14ac:dyDescent="0.25">
      <c r="A20" s="48">
        <v>5</v>
      </c>
      <c r="B20" s="49" t="s">
        <v>106</v>
      </c>
      <c r="C20" s="48" t="s">
        <v>7</v>
      </c>
      <c r="D20" s="50">
        <v>50</v>
      </c>
      <c r="E20" s="51"/>
      <c r="F20" s="51"/>
    </row>
    <row r="21" spans="1:6" ht="18.75" customHeight="1" x14ac:dyDescent="0.25">
      <c r="A21" s="48">
        <v>6</v>
      </c>
      <c r="B21" s="49" t="s">
        <v>107</v>
      </c>
      <c r="C21" s="48" t="s">
        <v>7</v>
      </c>
      <c r="D21" s="50">
        <v>20</v>
      </c>
      <c r="E21" s="51"/>
      <c r="F21" s="51"/>
    </row>
    <row r="22" spans="1:6" ht="18.75" customHeight="1" x14ac:dyDescent="0.25">
      <c r="A22" s="48">
        <v>7</v>
      </c>
      <c r="B22" s="49" t="s">
        <v>108</v>
      </c>
      <c r="C22" s="48" t="s">
        <v>7</v>
      </c>
      <c r="D22" s="50">
        <v>60</v>
      </c>
      <c r="E22" s="51"/>
      <c r="F22" s="51"/>
    </row>
    <row r="23" spans="1:6" ht="31.5" customHeight="1" x14ac:dyDescent="0.25">
      <c r="A23" s="48">
        <v>8</v>
      </c>
      <c r="B23" s="49" t="s">
        <v>109</v>
      </c>
      <c r="C23" s="48" t="s">
        <v>7</v>
      </c>
      <c r="D23" s="50">
        <v>30</v>
      </c>
      <c r="E23" s="51"/>
      <c r="F23" s="51"/>
    </row>
    <row r="24" spans="1:6" ht="35.25" customHeight="1" x14ac:dyDescent="0.25">
      <c r="A24" s="48">
        <v>9</v>
      </c>
      <c r="B24" s="49" t="s">
        <v>110</v>
      </c>
      <c r="C24" s="48" t="s">
        <v>7</v>
      </c>
      <c r="D24" s="50">
        <v>30</v>
      </c>
      <c r="E24" s="51"/>
      <c r="F24" s="51"/>
    </row>
    <row r="25" spans="1:6" ht="32.25" customHeight="1" x14ac:dyDescent="0.25">
      <c r="A25" s="48">
        <v>10</v>
      </c>
      <c r="B25" s="49" t="s">
        <v>111</v>
      </c>
      <c r="C25" s="48" t="s">
        <v>7</v>
      </c>
      <c r="D25" s="50">
        <v>40</v>
      </c>
      <c r="E25" s="51"/>
      <c r="F25" s="51"/>
    </row>
    <row r="26" spans="1:6" ht="18.75" customHeight="1" x14ac:dyDescent="0.25">
      <c r="A26" s="48">
        <v>12</v>
      </c>
      <c r="B26" s="49" t="s">
        <v>112</v>
      </c>
      <c r="C26" s="48" t="s">
        <v>7</v>
      </c>
      <c r="D26" s="50">
        <v>30</v>
      </c>
      <c r="E26" s="51"/>
      <c r="F26" s="51"/>
    </row>
    <row r="27" spans="1:6" ht="18.75" customHeight="1" x14ac:dyDescent="0.25">
      <c r="A27" s="48">
        <v>13</v>
      </c>
      <c r="B27" s="49" t="s">
        <v>113</v>
      </c>
      <c r="C27" s="48" t="s">
        <v>7</v>
      </c>
      <c r="D27" s="50">
        <v>15</v>
      </c>
      <c r="E27" s="51"/>
      <c r="F27" s="51"/>
    </row>
    <row r="28" spans="1:6" ht="18.75" customHeight="1" x14ac:dyDescent="0.25">
      <c r="A28" s="48">
        <v>14</v>
      </c>
      <c r="B28" s="49" t="s">
        <v>114</v>
      </c>
      <c r="C28" s="48" t="s">
        <v>7</v>
      </c>
      <c r="D28" s="50">
        <v>42</v>
      </c>
      <c r="E28" s="51"/>
      <c r="F28" s="51"/>
    </row>
    <row r="29" spans="1:6" ht="18.75" customHeight="1" x14ac:dyDescent="0.25">
      <c r="A29" s="48">
        <v>15</v>
      </c>
      <c r="B29" s="49" t="s">
        <v>115</v>
      </c>
      <c r="C29" s="48" t="s">
        <v>7</v>
      </c>
      <c r="D29" s="50">
        <v>65</v>
      </c>
      <c r="E29" s="51"/>
      <c r="F29" s="51"/>
    </row>
    <row r="30" spans="1:6" ht="18.75" customHeight="1" x14ac:dyDescent="0.25">
      <c r="A30" s="48">
        <v>16</v>
      </c>
      <c r="B30" s="49" t="s">
        <v>116</v>
      </c>
      <c r="C30" s="48" t="s">
        <v>7</v>
      </c>
      <c r="D30" s="50">
        <v>65</v>
      </c>
      <c r="E30" s="51"/>
      <c r="F30" s="51"/>
    </row>
    <row r="31" spans="1:6" ht="18.75" customHeight="1" x14ac:dyDescent="0.25">
      <c r="A31" s="48">
        <v>17</v>
      </c>
      <c r="B31" s="49" t="s">
        <v>117</v>
      </c>
      <c r="C31" s="48" t="s">
        <v>7</v>
      </c>
      <c r="D31" s="50">
        <v>50</v>
      </c>
      <c r="E31" s="51"/>
      <c r="F31" s="51"/>
    </row>
    <row r="32" spans="1:6" ht="18.75" customHeight="1" x14ac:dyDescent="0.25">
      <c r="A32" s="48">
        <v>18</v>
      </c>
      <c r="B32" s="53" t="s">
        <v>118</v>
      </c>
      <c r="C32" s="48" t="s">
        <v>96</v>
      </c>
      <c r="D32" s="50">
        <v>15</v>
      </c>
      <c r="E32" s="51"/>
      <c r="F32" s="51"/>
    </row>
    <row r="33" spans="1:6" ht="18.75" customHeight="1" x14ac:dyDescent="0.25">
      <c r="A33" s="48">
        <v>19</v>
      </c>
      <c r="B33" s="49" t="s">
        <v>119</v>
      </c>
      <c r="C33" s="48" t="s">
        <v>7</v>
      </c>
      <c r="D33" s="50">
        <v>47</v>
      </c>
      <c r="E33" s="51"/>
      <c r="F33" s="51"/>
    </row>
    <row r="34" spans="1:6" ht="17.25" customHeight="1" x14ac:dyDescent="0.25">
      <c r="A34" s="48">
        <v>20</v>
      </c>
      <c r="B34" s="49" t="s">
        <v>120</v>
      </c>
      <c r="C34" s="48" t="s">
        <v>96</v>
      </c>
      <c r="D34" s="50">
        <v>36</v>
      </c>
      <c r="E34" s="51"/>
      <c r="F34" s="51"/>
    </row>
    <row r="35" spans="1:6" ht="18.75" customHeight="1" x14ac:dyDescent="0.25">
      <c r="A35" s="48">
        <v>21</v>
      </c>
      <c r="B35" s="49" t="s">
        <v>121</v>
      </c>
      <c r="C35" s="48" t="s">
        <v>96</v>
      </c>
      <c r="D35" s="50">
        <v>24</v>
      </c>
      <c r="E35" s="51"/>
      <c r="F35" s="51"/>
    </row>
    <row r="36" spans="1:6" ht="20.25" customHeight="1" x14ac:dyDescent="0.25">
      <c r="A36" s="48">
        <v>26</v>
      </c>
      <c r="B36" s="49" t="s">
        <v>122</v>
      </c>
      <c r="C36" s="48" t="s">
        <v>96</v>
      </c>
      <c r="D36" s="50">
        <v>60</v>
      </c>
      <c r="E36" s="51"/>
      <c r="F36" s="51"/>
    </row>
    <row r="37" spans="1:6" ht="28.5" customHeight="1" x14ac:dyDescent="0.25">
      <c r="A37" s="48">
        <v>27</v>
      </c>
      <c r="B37" s="49" t="s">
        <v>123</v>
      </c>
      <c r="C37" s="48" t="s">
        <v>96</v>
      </c>
      <c r="D37" s="50">
        <v>4</v>
      </c>
      <c r="E37" s="51"/>
      <c r="F37" s="51"/>
    </row>
    <row r="38" spans="1:6" ht="30" customHeight="1" x14ac:dyDescent="0.25">
      <c r="A38" s="48">
        <v>30</v>
      </c>
      <c r="B38" s="49" t="s">
        <v>124</v>
      </c>
      <c r="C38" s="48" t="s">
        <v>96</v>
      </c>
      <c r="D38" s="50">
        <v>72</v>
      </c>
      <c r="E38" s="51"/>
      <c r="F38" s="51"/>
    </row>
    <row r="39" spans="1:6" ht="15.75" x14ac:dyDescent="0.2">
      <c r="A39" s="154"/>
      <c r="B39" s="155"/>
      <c r="C39" s="155"/>
      <c r="D39" s="155"/>
      <c r="E39" s="155"/>
      <c r="F39" s="156"/>
    </row>
    <row r="40" spans="1:6" ht="15.75" customHeight="1" x14ac:dyDescent="0.25">
      <c r="A40" s="157" t="s">
        <v>125</v>
      </c>
      <c r="B40" s="158"/>
      <c r="C40" s="158"/>
      <c r="D40" s="158"/>
      <c r="E40" s="158"/>
      <c r="F40" s="159"/>
    </row>
    <row r="41" spans="1:6" ht="20.25" customHeight="1" x14ac:dyDescent="0.25">
      <c r="A41" s="54">
        <v>1</v>
      </c>
      <c r="B41" s="49" t="s">
        <v>126</v>
      </c>
      <c r="C41" s="54" t="s">
        <v>96</v>
      </c>
      <c r="D41" s="54">
        <v>47</v>
      </c>
      <c r="E41" s="51"/>
      <c r="F41" s="51"/>
    </row>
    <row r="42" spans="1:6" ht="19.5" customHeight="1" x14ac:dyDescent="0.25">
      <c r="A42" s="54">
        <v>2</v>
      </c>
      <c r="B42" s="49" t="s">
        <v>127</v>
      </c>
      <c r="C42" s="54" t="s">
        <v>96</v>
      </c>
      <c r="D42" s="54">
        <v>38</v>
      </c>
      <c r="E42" s="51"/>
      <c r="F42" s="51"/>
    </row>
    <row r="43" spans="1:6" ht="18.75" customHeight="1" x14ac:dyDescent="0.25">
      <c r="A43" s="54">
        <v>3</v>
      </c>
      <c r="B43" s="49" t="s">
        <v>128</v>
      </c>
      <c r="C43" s="55" t="s">
        <v>7</v>
      </c>
      <c r="D43" s="55">
        <v>390</v>
      </c>
      <c r="E43" s="51"/>
      <c r="F43" s="51"/>
    </row>
    <row r="44" spans="1:6" ht="24" customHeight="1" x14ac:dyDescent="0.25">
      <c r="A44" s="54">
        <v>4</v>
      </c>
      <c r="B44" s="49" t="s">
        <v>114</v>
      </c>
      <c r="C44" s="55" t="s">
        <v>7</v>
      </c>
      <c r="D44" s="55">
        <v>55</v>
      </c>
      <c r="E44" s="51"/>
      <c r="F44" s="51"/>
    </row>
    <row r="45" spans="1:6" ht="22.5" customHeight="1" x14ac:dyDescent="0.25">
      <c r="A45" s="54">
        <v>5</v>
      </c>
      <c r="B45" s="49" t="s">
        <v>129</v>
      </c>
      <c r="C45" s="55" t="s">
        <v>7</v>
      </c>
      <c r="D45" s="55">
        <v>190</v>
      </c>
      <c r="E45" s="51"/>
      <c r="F45" s="51"/>
    </row>
    <row r="46" spans="1:6" ht="17.25" customHeight="1" x14ac:dyDescent="0.25">
      <c r="A46" s="54">
        <v>6</v>
      </c>
      <c r="B46" s="49" t="s">
        <v>130</v>
      </c>
      <c r="C46" s="55" t="s">
        <v>7</v>
      </c>
      <c r="D46" s="55">
        <v>50</v>
      </c>
      <c r="E46" s="51"/>
      <c r="F46" s="51"/>
    </row>
    <row r="47" spans="1:6" ht="17.25" customHeight="1" x14ac:dyDescent="0.25">
      <c r="A47" s="54">
        <v>7</v>
      </c>
      <c r="B47" s="53" t="s">
        <v>118</v>
      </c>
      <c r="C47" s="48" t="s">
        <v>96</v>
      </c>
      <c r="D47" s="50">
        <v>22</v>
      </c>
      <c r="E47" s="52"/>
      <c r="F47" s="51"/>
    </row>
    <row r="48" spans="1:6" ht="18" customHeight="1" x14ac:dyDescent="0.25">
      <c r="A48" s="54">
        <v>8</v>
      </c>
      <c r="B48" s="53" t="s">
        <v>131</v>
      </c>
      <c r="C48" s="56" t="s">
        <v>96</v>
      </c>
      <c r="D48" s="57">
        <v>2</v>
      </c>
      <c r="E48" s="52"/>
      <c r="F48" s="51"/>
    </row>
    <row r="49" spans="1:6" ht="18.75" customHeight="1" x14ac:dyDescent="0.25">
      <c r="A49" s="54">
        <v>9</v>
      </c>
      <c r="B49" s="53" t="s">
        <v>132</v>
      </c>
      <c r="C49" s="56" t="s">
        <v>96</v>
      </c>
      <c r="D49" s="57">
        <v>18</v>
      </c>
      <c r="E49" s="52"/>
      <c r="F49" s="51"/>
    </row>
    <row r="50" spans="1:6" ht="26.25" customHeight="1" x14ac:dyDescent="0.25">
      <c r="A50" s="54">
        <v>10</v>
      </c>
      <c r="B50" s="53" t="s">
        <v>133</v>
      </c>
      <c r="C50" s="56" t="s">
        <v>96</v>
      </c>
      <c r="D50" s="57">
        <v>18</v>
      </c>
      <c r="E50" s="52"/>
      <c r="F50" s="51"/>
    </row>
    <row r="51" spans="1:6" ht="26.25" customHeight="1" x14ac:dyDescent="0.25">
      <c r="A51" s="54">
        <v>11</v>
      </c>
      <c r="B51" s="53" t="s">
        <v>134</v>
      </c>
      <c r="C51" s="56" t="s">
        <v>96</v>
      </c>
      <c r="D51" s="57">
        <v>3</v>
      </c>
      <c r="E51" s="52"/>
      <c r="F51" s="51"/>
    </row>
    <row r="52" spans="1:6" ht="26.25" customHeight="1" x14ac:dyDescent="0.25">
      <c r="A52" s="54">
        <v>12</v>
      </c>
      <c r="B52" s="53" t="s">
        <v>135</v>
      </c>
      <c r="C52" s="56" t="s">
        <v>96</v>
      </c>
      <c r="D52" s="57">
        <v>10</v>
      </c>
      <c r="E52" s="52"/>
      <c r="F52" s="51"/>
    </row>
    <row r="53" spans="1:6" ht="36" customHeight="1" x14ac:dyDescent="0.25">
      <c r="A53" s="54">
        <v>13</v>
      </c>
      <c r="B53" s="53" t="s">
        <v>136</v>
      </c>
      <c r="C53" s="56" t="s">
        <v>96</v>
      </c>
      <c r="D53" s="57">
        <v>3</v>
      </c>
      <c r="E53" s="52"/>
      <c r="F53" s="51"/>
    </row>
    <row r="54" spans="1:6" ht="32.25" customHeight="1" x14ac:dyDescent="0.25">
      <c r="A54" s="54">
        <v>14</v>
      </c>
      <c r="B54" s="53" t="s">
        <v>137</v>
      </c>
      <c r="C54" s="56" t="s">
        <v>96</v>
      </c>
      <c r="D54" s="57">
        <v>43</v>
      </c>
      <c r="E54" s="52"/>
      <c r="F54" s="51"/>
    </row>
    <row r="55" spans="1:6" ht="33" customHeight="1" x14ac:dyDescent="0.25">
      <c r="A55" s="54">
        <v>15</v>
      </c>
      <c r="B55" s="53" t="s">
        <v>138</v>
      </c>
      <c r="C55" s="56" t="s">
        <v>96</v>
      </c>
      <c r="D55" s="57">
        <v>34</v>
      </c>
      <c r="E55" s="52"/>
      <c r="F55" s="51"/>
    </row>
    <row r="56" spans="1:6" ht="32.25" customHeight="1" x14ac:dyDescent="0.25">
      <c r="A56" s="54">
        <v>16</v>
      </c>
      <c r="B56" s="53" t="s">
        <v>139</v>
      </c>
      <c r="C56" s="56" t="s">
        <v>96</v>
      </c>
      <c r="D56" s="57">
        <v>21</v>
      </c>
      <c r="E56" s="52"/>
      <c r="F56" s="51"/>
    </row>
    <row r="57" spans="1:6" ht="30.75" customHeight="1" x14ac:dyDescent="0.25">
      <c r="A57" s="54">
        <v>17</v>
      </c>
      <c r="B57" s="53" t="s">
        <v>140</v>
      </c>
      <c r="C57" s="56" t="s">
        <v>96</v>
      </c>
      <c r="D57" s="57">
        <v>42</v>
      </c>
      <c r="E57" s="52"/>
      <c r="F57" s="51"/>
    </row>
    <row r="58" spans="1:6" ht="30.75" customHeight="1" x14ac:dyDescent="0.25">
      <c r="A58" s="54">
        <v>18</v>
      </c>
      <c r="B58" s="53" t="s">
        <v>141</v>
      </c>
      <c r="C58" s="56" t="s">
        <v>96</v>
      </c>
      <c r="D58" s="57">
        <v>3</v>
      </c>
      <c r="E58" s="52"/>
      <c r="F58" s="51"/>
    </row>
    <row r="59" spans="1:6" ht="19.5" customHeight="1" x14ac:dyDescent="0.25">
      <c r="A59" s="54">
        <v>19</v>
      </c>
      <c r="B59" s="53" t="s">
        <v>142</v>
      </c>
      <c r="C59" s="56" t="s">
        <v>96</v>
      </c>
      <c r="D59" s="57">
        <v>4</v>
      </c>
      <c r="E59" s="52"/>
      <c r="F59" s="51"/>
    </row>
    <row r="60" spans="1:6" ht="30.75" customHeight="1" x14ac:dyDescent="0.25">
      <c r="A60" s="54">
        <v>20</v>
      </c>
      <c r="B60" s="124" t="s">
        <v>143</v>
      </c>
      <c r="C60" s="56" t="s">
        <v>96</v>
      </c>
      <c r="D60" s="57">
        <v>7</v>
      </c>
      <c r="E60" s="52"/>
      <c r="F60" s="51"/>
    </row>
    <row r="61" spans="1:6" ht="33.75" customHeight="1" x14ac:dyDescent="0.25">
      <c r="A61" s="54">
        <v>21</v>
      </c>
      <c r="B61" s="124" t="s">
        <v>144</v>
      </c>
      <c r="C61" s="56" t="s">
        <v>96</v>
      </c>
      <c r="D61" s="57">
        <v>1</v>
      </c>
      <c r="E61" s="52"/>
      <c r="F61" s="51"/>
    </row>
    <row r="62" spans="1:6" ht="28.5" customHeight="1" x14ac:dyDescent="0.25">
      <c r="A62" s="54">
        <v>22</v>
      </c>
      <c r="B62" s="53" t="s">
        <v>145</v>
      </c>
      <c r="C62" s="56" t="s">
        <v>96</v>
      </c>
      <c r="D62" s="57">
        <v>14</v>
      </c>
      <c r="E62" s="52"/>
      <c r="F62" s="51"/>
    </row>
    <row r="63" spans="1:6" ht="30.75" customHeight="1" x14ac:dyDescent="0.25">
      <c r="A63" s="54">
        <v>23</v>
      </c>
      <c r="B63" s="58" t="s">
        <v>146</v>
      </c>
      <c r="C63" s="56" t="s">
        <v>96</v>
      </c>
      <c r="D63" s="57">
        <v>7</v>
      </c>
      <c r="E63" s="52"/>
      <c r="F63" s="51"/>
    </row>
    <row r="64" spans="1:6" ht="21" customHeight="1" x14ac:dyDescent="0.25">
      <c r="A64" s="54">
        <v>24</v>
      </c>
      <c r="B64" s="58" t="s">
        <v>147</v>
      </c>
      <c r="C64" s="56" t="s">
        <v>96</v>
      </c>
      <c r="D64" s="57">
        <v>4</v>
      </c>
      <c r="E64" s="52"/>
      <c r="F64" s="51"/>
    </row>
    <row r="65" spans="1:6" ht="20.25" customHeight="1" x14ac:dyDescent="0.25">
      <c r="A65" s="56">
        <v>25</v>
      </c>
      <c r="B65" s="53" t="s">
        <v>148</v>
      </c>
      <c r="C65" s="56" t="s">
        <v>96</v>
      </c>
      <c r="D65" s="57">
        <v>1</v>
      </c>
      <c r="E65" s="52"/>
      <c r="F65" s="51"/>
    </row>
    <row r="66" spans="1:6" ht="15.75" x14ac:dyDescent="0.2">
      <c r="A66" s="59"/>
      <c r="B66" s="60"/>
      <c r="C66" s="60"/>
      <c r="D66" s="60"/>
      <c r="E66" s="60"/>
      <c r="F66" s="61"/>
    </row>
    <row r="67" spans="1:6" ht="15.75" customHeight="1" x14ac:dyDescent="0.25">
      <c r="A67" s="157" t="s">
        <v>149</v>
      </c>
      <c r="B67" s="158"/>
      <c r="C67" s="158"/>
      <c r="D67" s="158"/>
      <c r="E67" s="158"/>
      <c r="F67" s="159"/>
    </row>
    <row r="68" spans="1:6" ht="21" customHeight="1" x14ac:dyDescent="0.25">
      <c r="A68" s="56">
        <v>1</v>
      </c>
      <c r="B68" s="53" t="s">
        <v>150</v>
      </c>
      <c r="C68" s="56" t="s">
        <v>96</v>
      </c>
      <c r="D68" s="57">
        <v>48</v>
      </c>
      <c r="E68" s="52"/>
      <c r="F68" s="51"/>
    </row>
    <row r="69" spans="1:6" ht="21" customHeight="1" x14ac:dyDescent="0.25">
      <c r="A69" s="56">
        <v>2</v>
      </c>
      <c r="B69" s="53" t="s">
        <v>151</v>
      </c>
      <c r="C69" s="56" t="s">
        <v>96</v>
      </c>
      <c r="D69" s="57">
        <v>22</v>
      </c>
      <c r="E69" s="52"/>
      <c r="F69" s="51"/>
    </row>
    <row r="70" spans="1:6" ht="21" customHeight="1" x14ac:dyDescent="0.25">
      <c r="A70" s="56">
        <v>3</v>
      </c>
      <c r="B70" s="53" t="s">
        <v>152</v>
      </c>
      <c r="C70" s="56" t="s">
        <v>96</v>
      </c>
      <c r="D70" s="57">
        <v>2</v>
      </c>
      <c r="E70" s="52"/>
      <c r="F70" s="51"/>
    </row>
    <row r="71" spans="1:6" ht="21" customHeight="1" x14ac:dyDescent="0.25">
      <c r="A71" s="56">
        <v>4</v>
      </c>
      <c r="B71" s="53" t="s">
        <v>153</v>
      </c>
      <c r="C71" s="56" t="s">
        <v>7</v>
      </c>
      <c r="D71" s="57">
        <v>250</v>
      </c>
      <c r="E71" s="52"/>
      <c r="F71" s="51"/>
    </row>
    <row r="72" spans="1:6" ht="21" customHeight="1" x14ac:dyDescent="0.25">
      <c r="A72" s="56">
        <v>5</v>
      </c>
      <c r="B72" s="49" t="s">
        <v>154</v>
      </c>
      <c r="C72" s="56" t="s">
        <v>7</v>
      </c>
      <c r="D72" s="57">
        <v>100</v>
      </c>
      <c r="E72" s="52"/>
      <c r="F72" s="51"/>
    </row>
    <row r="73" spans="1:6" ht="21" customHeight="1" x14ac:dyDescent="0.25">
      <c r="A73" s="56">
        <v>6</v>
      </c>
      <c r="B73" s="49" t="s">
        <v>155</v>
      </c>
      <c r="C73" s="56" t="s">
        <v>7</v>
      </c>
      <c r="D73" s="57">
        <v>215</v>
      </c>
      <c r="E73" s="51"/>
      <c r="F73" s="51"/>
    </row>
    <row r="74" spans="1:6" ht="21" customHeight="1" x14ac:dyDescent="0.25">
      <c r="A74" s="62">
        <v>7</v>
      </c>
      <c r="B74" s="49" t="s">
        <v>114</v>
      </c>
      <c r="C74" s="55" t="s">
        <v>7</v>
      </c>
      <c r="D74" s="55">
        <v>25</v>
      </c>
      <c r="E74" s="51"/>
      <c r="F74" s="51"/>
    </row>
    <row r="75" spans="1:6" ht="9" customHeight="1" x14ac:dyDescent="0.25">
      <c r="A75" s="160"/>
      <c r="B75" s="161"/>
      <c r="C75" s="161"/>
      <c r="D75" s="161"/>
      <c r="E75" s="161"/>
      <c r="F75" s="162"/>
    </row>
    <row r="76" spans="1:6" ht="15.75" customHeight="1" x14ac:dyDescent="0.25">
      <c r="A76" s="157" t="s">
        <v>156</v>
      </c>
      <c r="B76" s="158"/>
      <c r="C76" s="158"/>
      <c r="D76" s="158"/>
      <c r="E76" s="158"/>
      <c r="F76" s="159"/>
    </row>
    <row r="77" spans="1:6" ht="29.25" customHeight="1" x14ac:dyDescent="0.25">
      <c r="A77" s="55">
        <v>1</v>
      </c>
      <c r="B77" s="49" t="s">
        <v>157</v>
      </c>
      <c r="C77" s="55" t="s">
        <v>7</v>
      </c>
      <c r="D77" s="55">
        <v>108</v>
      </c>
      <c r="E77" s="51"/>
      <c r="F77" s="51"/>
    </row>
    <row r="78" spans="1:6" ht="18.75" customHeight="1" x14ac:dyDescent="0.25">
      <c r="A78" s="54">
        <v>2</v>
      </c>
      <c r="B78" s="49" t="s">
        <v>158</v>
      </c>
      <c r="C78" s="55" t="s">
        <v>7</v>
      </c>
      <c r="D78" s="55">
        <v>12</v>
      </c>
      <c r="E78" s="51"/>
      <c r="F78" s="51"/>
    </row>
    <row r="79" spans="1:6" ht="18.75" customHeight="1" x14ac:dyDescent="0.25">
      <c r="A79" s="54">
        <v>3</v>
      </c>
      <c r="B79" s="49" t="s">
        <v>159</v>
      </c>
      <c r="C79" s="55" t="s">
        <v>7</v>
      </c>
      <c r="D79" s="55">
        <v>8</v>
      </c>
      <c r="E79" s="51"/>
      <c r="F79" s="51"/>
    </row>
    <row r="80" spans="1:6" ht="18.75" customHeight="1" x14ac:dyDescent="0.25">
      <c r="A80" s="54">
        <v>4</v>
      </c>
      <c r="B80" s="49" t="s">
        <v>155</v>
      </c>
      <c r="C80" s="55" t="s">
        <v>7</v>
      </c>
      <c r="D80" s="55">
        <v>100</v>
      </c>
      <c r="E80" s="51"/>
      <c r="F80" s="51"/>
    </row>
    <row r="81" spans="1:12" ht="18.75" customHeight="1" x14ac:dyDescent="0.25">
      <c r="A81" s="54">
        <v>5</v>
      </c>
      <c r="B81" s="49" t="s">
        <v>154</v>
      </c>
      <c r="C81" s="55" t="s">
        <v>7</v>
      </c>
      <c r="D81" s="55">
        <v>30</v>
      </c>
      <c r="E81" s="51"/>
      <c r="F81" s="51"/>
    </row>
    <row r="82" spans="1:12" ht="9.75" customHeight="1" x14ac:dyDescent="0.2">
      <c r="A82" s="163"/>
      <c r="B82" s="164"/>
      <c r="C82" s="164"/>
      <c r="D82" s="164"/>
      <c r="E82" s="164"/>
      <c r="F82" s="165"/>
    </row>
    <row r="83" spans="1:12" ht="15.75" customHeight="1" x14ac:dyDescent="0.25">
      <c r="A83" s="157" t="s">
        <v>160</v>
      </c>
      <c r="B83" s="158"/>
      <c r="C83" s="158"/>
      <c r="D83" s="158"/>
      <c r="E83" s="158"/>
      <c r="F83" s="159"/>
    </row>
    <row r="84" spans="1:12" ht="24.75" customHeight="1" x14ac:dyDescent="0.2">
      <c r="A84" s="56">
        <v>1</v>
      </c>
      <c r="B84" s="58" t="s">
        <v>161</v>
      </c>
      <c r="C84" s="56" t="s">
        <v>96</v>
      </c>
      <c r="D84" s="57">
        <v>1</v>
      </c>
      <c r="E84" s="51"/>
      <c r="F84" s="51"/>
    </row>
    <row r="85" spans="1:12" ht="31.5" customHeight="1" x14ac:dyDescent="0.25">
      <c r="A85" s="56">
        <v>2</v>
      </c>
      <c r="B85" s="53" t="s">
        <v>162</v>
      </c>
      <c r="C85" s="56" t="s">
        <v>96</v>
      </c>
      <c r="D85" s="57">
        <v>1</v>
      </c>
      <c r="E85" s="51"/>
      <c r="F85" s="51"/>
    </row>
    <row r="86" spans="1:12" ht="15.75" x14ac:dyDescent="0.25">
      <c r="A86" s="56">
        <v>3</v>
      </c>
      <c r="B86" s="63" t="s">
        <v>163</v>
      </c>
      <c r="C86" s="56" t="s">
        <v>7</v>
      </c>
      <c r="D86" s="57">
        <v>30</v>
      </c>
      <c r="E86" s="51"/>
      <c r="F86" s="51"/>
    </row>
    <row r="87" spans="1:12" ht="15.75" x14ac:dyDescent="0.25">
      <c r="A87" s="56">
        <v>4</v>
      </c>
      <c r="B87" s="63" t="s">
        <v>164</v>
      </c>
      <c r="C87" s="56" t="s">
        <v>96</v>
      </c>
      <c r="D87" s="57">
        <v>15</v>
      </c>
      <c r="E87" s="51"/>
      <c r="F87" s="51"/>
    </row>
    <row r="88" spans="1:12" ht="29.25" customHeight="1" x14ac:dyDescent="0.25">
      <c r="A88" s="56">
        <v>5</v>
      </c>
      <c r="B88" s="53" t="s">
        <v>165</v>
      </c>
      <c r="C88" s="56" t="s">
        <v>96</v>
      </c>
      <c r="D88" s="57">
        <v>15</v>
      </c>
      <c r="E88" s="51"/>
      <c r="F88" s="51"/>
    </row>
    <row r="89" spans="1:12" ht="29.25" customHeight="1" x14ac:dyDescent="0.25">
      <c r="A89" s="56">
        <v>6</v>
      </c>
      <c r="B89" s="53" t="s">
        <v>166</v>
      </c>
      <c r="C89" s="56" t="s">
        <v>96</v>
      </c>
      <c r="D89" s="57">
        <v>1</v>
      </c>
      <c r="E89" s="51"/>
      <c r="F89" s="51"/>
    </row>
    <row r="90" spans="1:12" ht="17.25" customHeight="1" x14ac:dyDescent="0.25">
      <c r="A90" s="56">
        <v>7</v>
      </c>
      <c r="B90" s="53" t="s">
        <v>167</v>
      </c>
      <c r="C90" s="56" t="s">
        <v>7</v>
      </c>
      <c r="D90" s="57">
        <v>12</v>
      </c>
      <c r="E90" s="51"/>
      <c r="F90" s="51"/>
    </row>
    <row r="91" spans="1:12" ht="28.5" customHeight="1" x14ac:dyDescent="0.25">
      <c r="A91" s="56">
        <v>8</v>
      </c>
      <c r="B91" s="53" t="s">
        <v>168</v>
      </c>
      <c r="C91" s="56" t="s">
        <v>96</v>
      </c>
      <c r="D91" s="57">
        <v>1</v>
      </c>
      <c r="E91" s="51"/>
      <c r="F91" s="51"/>
    </row>
    <row r="92" spans="1:12" ht="18.75" customHeight="1" x14ac:dyDescent="0.25">
      <c r="A92" s="56">
        <v>9</v>
      </c>
      <c r="B92" s="53" t="s">
        <v>169</v>
      </c>
      <c r="C92" s="56" t="s">
        <v>96</v>
      </c>
      <c r="D92" s="57">
        <v>1</v>
      </c>
      <c r="E92" s="51"/>
      <c r="F92" s="51"/>
      <c r="G92" s="125"/>
      <c r="H92" s="125"/>
      <c r="I92" s="125"/>
      <c r="J92" s="125"/>
      <c r="K92" s="125"/>
      <c r="L92" s="125"/>
    </row>
    <row r="93" spans="1:12" ht="11.25" customHeight="1" x14ac:dyDescent="0.2">
      <c r="A93" s="163"/>
      <c r="B93" s="164"/>
      <c r="C93" s="164"/>
      <c r="D93" s="164"/>
      <c r="E93" s="164"/>
      <c r="F93" s="165"/>
      <c r="G93" s="125"/>
      <c r="H93" s="126"/>
      <c r="I93" s="125"/>
      <c r="J93" s="125"/>
      <c r="K93" s="125"/>
      <c r="L93" s="125"/>
    </row>
    <row r="94" spans="1:12" ht="15.75" customHeight="1" x14ac:dyDescent="0.25">
      <c r="A94" s="157" t="s">
        <v>170</v>
      </c>
      <c r="B94" s="158"/>
      <c r="C94" s="158"/>
      <c r="D94" s="158"/>
      <c r="E94" s="158"/>
      <c r="F94" s="159"/>
      <c r="G94" s="125"/>
      <c r="H94" s="125"/>
      <c r="I94" s="125"/>
      <c r="J94" s="125"/>
      <c r="K94" s="125"/>
      <c r="L94" s="125"/>
    </row>
    <row r="95" spans="1:12" ht="19.5" customHeight="1" thickBot="1" x14ac:dyDescent="0.3">
      <c r="A95" s="64">
        <v>1</v>
      </c>
      <c r="B95" s="65" t="s">
        <v>171</v>
      </c>
      <c r="C95" s="64" t="s">
        <v>172</v>
      </c>
      <c r="D95" s="66">
        <v>54</v>
      </c>
      <c r="E95" s="67"/>
      <c r="F95" s="134"/>
      <c r="G95" s="125"/>
      <c r="H95" s="125"/>
      <c r="I95" s="125"/>
      <c r="J95" s="125"/>
      <c r="K95" s="125"/>
      <c r="L95" s="125"/>
    </row>
    <row r="96" spans="1:12" ht="16.5" thickTop="1" x14ac:dyDescent="0.2">
      <c r="A96" s="166" t="s">
        <v>20</v>
      </c>
      <c r="B96" s="167"/>
      <c r="C96" s="167"/>
      <c r="D96" s="167"/>
      <c r="E96" s="168"/>
      <c r="F96" s="135">
        <f>SUM(F9:F13,F16:F38,F41:F65,F68:F74,F77:F81,F84:F92,F95)</f>
        <v>0</v>
      </c>
      <c r="G96" s="125"/>
      <c r="H96" s="125"/>
      <c r="I96" s="125"/>
      <c r="J96" s="125"/>
      <c r="K96" s="125"/>
      <c r="L96" s="125"/>
    </row>
    <row r="97" spans="1:12" ht="15.75" x14ac:dyDescent="0.2">
      <c r="A97" s="151" t="s">
        <v>19</v>
      </c>
      <c r="B97" s="152"/>
      <c r="C97" s="152"/>
      <c r="D97" s="152"/>
      <c r="E97" s="153"/>
      <c r="F97" s="136">
        <f>F96*0.2</f>
        <v>0</v>
      </c>
      <c r="G97" s="125"/>
      <c r="H97" s="125"/>
      <c r="I97" s="125"/>
      <c r="J97" s="125"/>
      <c r="K97" s="125"/>
      <c r="L97" s="125"/>
    </row>
    <row r="98" spans="1:12" ht="15.75" x14ac:dyDescent="0.2">
      <c r="A98" s="151" t="s">
        <v>21</v>
      </c>
      <c r="B98" s="152"/>
      <c r="C98" s="152"/>
      <c r="D98" s="152"/>
      <c r="E98" s="153"/>
      <c r="F98" s="136">
        <f>F96+F97</f>
        <v>0</v>
      </c>
      <c r="G98" s="125"/>
      <c r="H98" s="125"/>
      <c r="I98" s="125"/>
      <c r="J98" s="125"/>
      <c r="K98" s="125"/>
      <c r="L98" s="125"/>
    </row>
    <row r="99" spans="1:12" x14ac:dyDescent="0.2">
      <c r="G99" s="125"/>
      <c r="H99" s="125"/>
      <c r="I99" s="125"/>
      <c r="J99" s="125"/>
      <c r="K99" s="125"/>
      <c r="L99" s="125"/>
    </row>
    <row r="100" spans="1:12" x14ac:dyDescent="0.2">
      <c r="G100" s="125"/>
      <c r="H100" s="125"/>
      <c r="I100" s="125"/>
      <c r="J100" s="125"/>
      <c r="K100" s="125"/>
      <c r="L100" s="125"/>
    </row>
    <row r="101" spans="1:12" x14ac:dyDescent="0.2">
      <c r="G101" s="125"/>
      <c r="H101" s="125"/>
      <c r="I101" s="125"/>
      <c r="J101" s="125"/>
      <c r="K101" s="125"/>
      <c r="L101" s="125"/>
    </row>
    <row r="102" spans="1:12" x14ac:dyDescent="0.2">
      <c r="G102" s="125"/>
      <c r="H102" s="125"/>
      <c r="I102" s="125"/>
      <c r="J102" s="125"/>
      <c r="K102" s="125"/>
      <c r="L102" s="125"/>
    </row>
    <row r="103" spans="1:12" ht="15.75" x14ac:dyDescent="0.25">
      <c r="C103" s="68"/>
      <c r="G103" s="125"/>
      <c r="H103" s="125"/>
      <c r="I103" s="125"/>
      <c r="J103" s="125"/>
      <c r="K103" s="125"/>
      <c r="L103" s="125"/>
    </row>
    <row r="104" spans="1:12" ht="15.75" x14ac:dyDescent="0.25">
      <c r="C104" s="68"/>
      <c r="G104" s="127" t="s">
        <v>223</v>
      </c>
      <c r="H104" s="125"/>
      <c r="I104" s="125"/>
      <c r="J104" s="125"/>
      <c r="K104" s="125"/>
      <c r="L104" s="125"/>
    </row>
    <row r="105" spans="1:12" ht="15.75" x14ac:dyDescent="0.25">
      <c r="C105" s="68" t="s">
        <v>173</v>
      </c>
      <c r="G105" s="125"/>
      <c r="H105" s="125"/>
      <c r="I105" s="125"/>
      <c r="J105" s="125"/>
      <c r="K105" s="126"/>
      <c r="L105" s="125"/>
    </row>
    <row r="106" spans="1:12" x14ac:dyDescent="0.2">
      <c r="G106" s="125"/>
      <c r="H106" s="125"/>
      <c r="I106" s="125"/>
      <c r="J106" s="125"/>
      <c r="K106" s="125"/>
      <c r="L106" s="125"/>
    </row>
    <row r="107" spans="1:12" x14ac:dyDescent="0.2">
      <c r="G107" s="125"/>
      <c r="H107" s="125"/>
      <c r="I107" s="125"/>
      <c r="J107" s="125"/>
      <c r="K107" s="125"/>
      <c r="L107" s="125"/>
    </row>
  </sheetData>
  <mergeCells count="18">
    <mergeCell ref="A15:F15"/>
    <mergeCell ref="A1:F1"/>
    <mergeCell ref="A3:F3"/>
    <mergeCell ref="A5:F5"/>
    <mergeCell ref="A8:F8"/>
    <mergeCell ref="A14:F14"/>
    <mergeCell ref="A98:E98"/>
    <mergeCell ref="A39:F39"/>
    <mergeCell ref="A40:F40"/>
    <mergeCell ref="A67:F67"/>
    <mergeCell ref="A75:F75"/>
    <mergeCell ref="A76:F76"/>
    <mergeCell ref="A82:F82"/>
    <mergeCell ref="A83:F83"/>
    <mergeCell ref="A93:F93"/>
    <mergeCell ref="A94:F94"/>
    <mergeCell ref="A96:E96"/>
    <mergeCell ref="A97:E97"/>
  </mergeCells>
  <pageMargins left="0.70866141732283472" right="0.19685039370078741" top="0.35433070866141736" bottom="0.35433070866141736" header="0.51181102362204722" footer="0.11811023622047245"/>
  <pageSetup orientation="portrait" horizontalDpi="1200" verticalDpi="1200" r:id="rId1"/>
  <headerFooter>
    <oddFooter>&amp;R&amp;"Times New Roman,Bold"&amp;P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10" zoomScale="115" zoomScaleNormal="115" zoomScaleSheetLayoutView="130" workbookViewId="0">
      <selection activeCell="D9" sqref="D9"/>
    </sheetView>
  </sheetViews>
  <sheetFormatPr defaultColWidth="9.140625" defaultRowHeight="14.25" x14ac:dyDescent="0.25"/>
  <cols>
    <col min="1" max="1" width="3.7109375" style="9" customWidth="1"/>
    <col min="2" max="2" width="48.7109375" style="9" customWidth="1"/>
    <col min="3" max="3" width="5.7109375" style="9" customWidth="1"/>
    <col min="4" max="5" width="9.7109375" style="9" customWidth="1"/>
    <col min="6" max="6" width="15.7109375" style="9" customWidth="1"/>
    <col min="7" max="7" width="27.5703125" style="9" customWidth="1"/>
    <col min="8" max="8" width="32.28515625" style="9" bestFit="1" customWidth="1"/>
    <col min="9" max="9" width="15.28515625" style="9" bestFit="1" customWidth="1"/>
    <col min="10" max="16384" width="9.140625" style="9"/>
  </cols>
  <sheetData>
    <row r="1" spans="1:9" s="1" customFormat="1" ht="83.25" customHeight="1" x14ac:dyDescent="0.2">
      <c r="A1" s="174" t="s">
        <v>174</v>
      </c>
      <c r="B1" s="175"/>
      <c r="C1" s="175"/>
      <c r="D1" s="175"/>
      <c r="E1" s="175"/>
      <c r="F1" s="176"/>
      <c r="G1" s="69"/>
      <c r="H1" s="69"/>
      <c r="I1" s="69"/>
    </row>
    <row r="2" spans="1:9" s="1" customFormat="1" ht="15.75" x14ac:dyDescent="0.25">
      <c r="A2" s="177" t="s">
        <v>22</v>
      </c>
      <c r="B2" s="177"/>
      <c r="C2" s="177"/>
      <c r="D2" s="177"/>
      <c r="E2" s="177"/>
      <c r="F2" s="177"/>
      <c r="G2" s="69"/>
      <c r="H2" s="69"/>
      <c r="I2" s="69"/>
    </row>
    <row r="3" spans="1:9" s="7" customFormat="1" ht="45" x14ac:dyDescent="0.25">
      <c r="A3" s="71" t="s">
        <v>0</v>
      </c>
      <c r="B3" s="71" t="s">
        <v>1</v>
      </c>
      <c r="C3" s="71" t="s">
        <v>2</v>
      </c>
      <c r="D3" s="71" t="s">
        <v>4</v>
      </c>
      <c r="E3" s="72" t="s">
        <v>17</v>
      </c>
      <c r="F3" s="72" t="s">
        <v>18</v>
      </c>
    </row>
    <row r="4" spans="1:9" s="7" customFormat="1" ht="17.25" thickBot="1" x14ac:dyDescent="0.3">
      <c r="A4" s="82">
        <v>1</v>
      </c>
      <c r="B4" s="82">
        <v>2</v>
      </c>
      <c r="C4" s="82">
        <v>3</v>
      </c>
      <c r="D4" s="82">
        <v>4</v>
      </c>
      <c r="E4" s="83">
        <v>5</v>
      </c>
      <c r="F4" s="83">
        <v>6</v>
      </c>
    </row>
    <row r="5" spans="1:9" s="8" customFormat="1" ht="57.75" customHeight="1" thickTop="1" x14ac:dyDescent="0.2">
      <c r="A5" s="78">
        <v>1</v>
      </c>
      <c r="B5" s="79" t="s">
        <v>175</v>
      </c>
      <c r="C5" s="80" t="s">
        <v>96</v>
      </c>
      <c r="D5" s="80">
        <v>1</v>
      </c>
      <c r="E5" s="81"/>
      <c r="F5" s="81"/>
      <c r="H5" s="70"/>
    </row>
    <row r="6" spans="1:9" s="8" customFormat="1" ht="57.75" customHeight="1" x14ac:dyDescent="0.2">
      <c r="A6" s="71">
        <v>2</v>
      </c>
      <c r="B6" s="73" t="s">
        <v>176</v>
      </c>
      <c r="C6" s="74" t="s">
        <v>96</v>
      </c>
      <c r="D6" s="74">
        <v>1</v>
      </c>
      <c r="E6" s="75"/>
      <c r="F6" s="75"/>
      <c r="H6" s="70"/>
    </row>
    <row r="7" spans="1:9" s="8" customFormat="1" ht="53.25" customHeight="1" x14ac:dyDescent="0.2">
      <c r="A7" s="71">
        <v>3</v>
      </c>
      <c r="B7" s="73" t="s">
        <v>177</v>
      </c>
      <c r="C7" s="74" t="s">
        <v>96</v>
      </c>
      <c r="D7" s="74">
        <v>4</v>
      </c>
      <c r="E7" s="75"/>
      <c r="F7" s="75"/>
      <c r="H7" s="70"/>
    </row>
    <row r="8" spans="1:9" s="8" customFormat="1" ht="60.75" customHeight="1" x14ac:dyDescent="0.2">
      <c r="A8" s="71">
        <v>4</v>
      </c>
      <c r="B8" s="73" t="s">
        <v>178</v>
      </c>
      <c r="C8" s="74" t="s">
        <v>96</v>
      </c>
      <c r="D8" s="74">
        <v>1</v>
      </c>
      <c r="E8" s="75"/>
      <c r="F8" s="75"/>
      <c r="H8" s="70"/>
    </row>
    <row r="9" spans="1:9" s="8" customFormat="1" ht="31.5" customHeight="1" thickBot="1" x14ac:dyDescent="0.25">
      <c r="A9" s="82">
        <v>5</v>
      </c>
      <c r="B9" s="85" t="s">
        <v>179</v>
      </c>
      <c r="C9" s="86" t="s">
        <v>96</v>
      </c>
      <c r="D9" s="86">
        <v>1</v>
      </c>
      <c r="E9" s="87"/>
      <c r="F9" s="87"/>
      <c r="H9" s="70"/>
    </row>
    <row r="10" spans="1:9" s="1" customFormat="1" ht="16.5" thickTop="1" x14ac:dyDescent="0.25">
      <c r="A10" s="178" t="s">
        <v>20</v>
      </c>
      <c r="B10" s="178"/>
      <c r="C10" s="178"/>
      <c r="D10" s="178"/>
      <c r="E10" s="178"/>
      <c r="F10" s="84">
        <f>SUM(F5:F9)</f>
        <v>0</v>
      </c>
      <c r="G10" s="69"/>
      <c r="H10" s="69"/>
      <c r="I10" s="69"/>
    </row>
    <row r="11" spans="1:9" s="1" customFormat="1" ht="15.75" x14ac:dyDescent="0.25">
      <c r="A11" s="179" t="s">
        <v>19</v>
      </c>
      <c r="B11" s="179"/>
      <c r="C11" s="179"/>
      <c r="D11" s="179"/>
      <c r="E11" s="179"/>
      <c r="F11" s="76">
        <f>F12-F10</f>
        <v>0</v>
      </c>
      <c r="G11" s="69"/>
      <c r="H11" s="69"/>
      <c r="I11" s="69"/>
    </row>
    <row r="12" spans="1:9" s="1" customFormat="1" ht="15.75" x14ac:dyDescent="0.25">
      <c r="A12" s="180" t="s">
        <v>21</v>
      </c>
      <c r="B12" s="180"/>
      <c r="C12" s="180"/>
      <c r="D12" s="180"/>
      <c r="E12" s="180"/>
      <c r="F12" s="77">
        <f>F10*1.2</f>
        <v>0</v>
      </c>
      <c r="G12" s="69"/>
      <c r="H12" s="69"/>
      <c r="I12" s="69"/>
    </row>
    <row r="14" spans="1:9" x14ac:dyDescent="0.25">
      <c r="F14" s="10"/>
    </row>
  </sheetData>
  <mergeCells count="5">
    <mergeCell ref="A1:F1"/>
    <mergeCell ref="A2:F2"/>
    <mergeCell ref="A10:E10"/>
    <mergeCell ref="A11:E11"/>
    <mergeCell ref="A12:E12"/>
  </mergeCells>
  <conditionalFormatting sqref="D10:F65206 D1:F4">
    <cfRule type="cellIs" dxfId="7" priority="8" stopIfTrue="1" operator="between">
      <formula>0</formula>
      <formula>0</formula>
    </cfRule>
  </conditionalFormatting>
  <conditionalFormatting sqref="C5:F9">
    <cfRule type="cellIs" dxfId="6" priority="7" operator="between">
      <formula>0</formula>
      <formula>0</formula>
    </cfRule>
  </conditionalFormatting>
  <conditionalFormatting sqref="C7:D9">
    <cfRule type="cellIs" dxfId="5" priority="6" operator="between">
      <formula>0</formula>
      <formula>0</formula>
    </cfRule>
  </conditionalFormatting>
  <conditionalFormatting sqref="D9">
    <cfRule type="cellIs" dxfId="4" priority="5" operator="between">
      <formula>0</formula>
      <formula>0</formula>
    </cfRule>
  </conditionalFormatting>
  <conditionalFormatting sqref="C9">
    <cfRule type="cellIs" dxfId="3" priority="4" operator="between">
      <formula>0</formula>
      <formula>0</formula>
    </cfRule>
  </conditionalFormatting>
  <conditionalFormatting sqref="D9">
    <cfRule type="cellIs" dxfId="2" priority="3" stopIfTrue="1" operator="between">
      <formula>0</formula>
      <formula>0</formula>
    </cfRule>
  </conditionalFormatting>
  <conditionalFormatting sqref="C9:D9">
    <cfRule type="cellIs" dxfId="1" priority="2" operator="between">
      <formula>0</formula>
      <formula>0</formula>
    </cfRule>
  </conditionalFormatting>
  <conditionalFormatting sqref="C5:D9">
    <cfRule type="cellIs" dxfId="0" priority="1" operator="between">
      <formula>0</formula>
      <formula>0</formula>
    </cfRule>
  </conditionalFormatting>
  <pageMargins left="0.63" right="0.23622047244094491" top="1.58" bottom="0.59055118110236227" header="0" footer="0"/>
  <pageSetup paperSize="9" orientation="portrait" blackAndWhite="1" r:id="rId1"/>
  <headerFooter alignWithMargins="0">
    <oddFooter>&amp;R&amp;"Times New Roman,Regular"&amp;9&amp;P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opLeftCell="A23" zoomScaleNormal="100" workbookViewId="0">
      <selection activeCell="D36" sqref="D36"/>
    </sheetView>
  </sheetViews>
  <sheetFormatPr defaultRowHeight="15" x14ac:dyDescent="0.25"/>
  <cols>
    <col min="1" max="1" width="9.140625" style="88"/>
    <col min="2" max="2" width="50.5703125" style="88" customWidth="1"/>
    <col min="3" max="3" width="6.5703125" style="88" customWidth="1"/>
    <col min="4" max="4" width="7.140625" style="88" customWidth="1"/>
    <col min="5" max="5" width="11.42578125" style="88" customWidth="1"/>
    <col min="6" max="257" width="9.140625" style="88"/>
    <col min="258" max="258" width="50.5703125" style="88" customWidth="1"/>
    <col min="259" max="259" width="6.5703125" style="88" customWidth="1"/>
    <col min="260" max="260" width="7.140625" style="88" customWidth="1"/>
    <col min="261" max="261" width="11.42578125" style="88" customWidth="1"/>
    <col min="262" max="513" width="9.140625" style="88"/>
    <col min="514" max="514" width="50.5703125" style="88" customWidth="1"/>
    <col min="515" max="515" width="6.5703125" style="88" customWidth="1"/>
    <col min="516" max="516" width="7.140625" style="88" customWidth="1"/>
    <col min="517" max="517" width="11.42578125" style="88" customWidth="1"/>
    <col min="518" max="769" width="9.140625" style="88"/>
    <col min="770" max="770" width="50.5703125" style="88" customWidth="1"/>
    <col min="771" max="771" width="6.5703125" style="88" customWidth="1"/>
    <col min="772" max="772" width="7.140625" style="88" customWidth="1"/>
    <col min="773" max="773" width="11.42578125" style="88" customWidth="1"/>
    <col min="774" max="1025" width="9.140625" style="88"/>
    <col min="1026" max="1026" width="50.5703125" style="88" customWidth="1"/>
    <col min="1027" max="1027" width="6.5703125" style="88" customWidth="1"/>
    <col min="1028" max="1028" width="7.140625" style="88" customWidth="1"/>
    <col min="1029" max="1029" width="11.42578125" style="88" customWidth="1"/>
    <col min="1030" max="1281" width="9.140625" style="88"/>
    <col min="1282" max="1282" width="50.5703125" style="88" customWidth="1"/>
    <col min="1283" max="1283" width="6.5703125" style="88" customWidth="1"/>
    <col min="1284" max="1284" width="7.140625" style="88" customWidth="1"/>
    <col min="1285" max="1285" width="11.42578125" style="88" customWidth="1"/>
    <col min="1286" max="1537" width="9.140625" style="88"/>
    <col min="1538" max="1538" width="50.5703125" style="88" customWidth="1"/>
    <col min="1539" max="1539" width="6.5703125" style="88" customWidth="1"/>
    <col min="1540" max="1540" width="7.140625" style="88" customWidth="1"/>
    <col min="1541" max="1541" width="11.42578125" style="88" customWidth="1"/>
    <col min="1542" max="1793" width="9.140625" style="88"/>
    <col min="1794" max="1794" width="50.5703125" style="88" customWidth="1"/>
    <col min="1795" max="1795" width="6.5703125" style="88" customWidth="1"/>
    <col min="1796" max="1796" width="7.140625" style="88" customWidth="1"/>
    <col min="1797" max="1797" width="11.42578125" style="88" customWidth="1"/>
    <col min="1798" max="2049" width="9.140625" style="88"/>
    <col min="2050" max="2050" width="50.5703125" style="88" customWidth="1"/>
    <col min="2051" max="2051" width="6.5703125" style="88" customWidth="1"/>
    <col min="2052" max="2052" width="7.140625" style="88" customWidth="1"/>
    <col min="2053" max="2053" width="11.42578125" style="88" customWidth="1"/>
    <col min="2054" max="2305" width="9.140625" style="88"/>
    <col min="2306" max="2306" width="50.5703125" style="88" customWidth="1"/>
    <col min="2307" max="2307" width="6.5703125" style="88" customWidth="1"/>
    <col min="2308" max="2308" width="7.140625" style="88" customWidth="1"/>
    <col min="2309" max="2309" width="11.42578125" style="88" customWidth="1"/>
    <col min="2310" max="2561" width="9.140625" style="88"/>
    <col min="2562" max="2562" width="50.5703125" style="88" customWidth="1"/>
    <col min="2563" max="2563" width="6.5703125" style="88" customWidth="1"/>
    <col min="2564" max="2564" width="7.140625" style="88" customWidth="1"/>
    <col min="2565" max="2565" width="11.42578125" style="88" customWidth="1"/>
    <col min="2566" max="2817" width="9.140625" style="88"/>
    <col min="2818" max="2818" width="50.5703125" style="88" customWidth="1"/>
    <col min="2819" max="2819" width="6.5703125" style="88" customWidth="1"/>
    <col min="2820" max="2820" width="7.140625" style="88" customWidth="1"/>
    <col min="2821" max="2821" width="11.42578125" style="88" customWidth="1"/>
    <col min="2822" max="3073" width="9.140625" style="88"/>
    <col min="3074" max="3074" width="50.5703125" style="88" customWidth="1"/>
    <col min="3075" max="3075" width="6.5703125" style="88" customWidth="1"/>
    <col min="3076" max="3076" width="7.140625" style="88" customWidth="1"/>
    <col min="3077" max="3077" width="11.42578125" style="88" customWidth="1"/>
    <col min="3078" max="3329" width="9.140625" style="88"/>
    <col min="3330" max="3330" width="50.5703125" style="88" customWidth="1"/>
    <col min="3331" max="3331" width="6.5703125" style="88" customWidth="1"/>
    <col min="3332" max="3332" width="7.140625" style="88" customWidth="1"/>
    <col min="3333" max="3333" width="11.42578125" style="88" customWidth="1"/>
    <col min="3334" max="3585" width="9.140625" style="88"/>
    <col min="3586" max="3586" width="50.5703125" style="88" customWidth="1"/>
    <col min="3587" max="3587" width="6.5703125" style="88" customWidth="1"/>
    <col min="3588" max="3588" width="7.140625" style="88" customWidth="1"/>
    <col min="3589" max="3589" width="11.42578125" style="88" customWidth="1"/>
    <col min="3590" max="3841" width="9.140625" style="88"/>
    <col min="3842" max="3842" width="50.5703125" style="88" customWidth="1"/>
    <col min="3843" max="3843" width="6.5703125" style="88" customWidth="1"/>
    <col min="3844" max="3844" width="7.140625" style="88" customWidth="1"/>
    <col min="3845" max="3845" width="11.42578125" style="88" customWidth="1"/>
    <col min="3846" max="4097" width="9.140625" style="88"/>
    <col min="4098" max="4098" width="50.5703125" style="88" customWidth="1"/>
    <col min="4099" max="4099" width="6.5703125" style="88" customWidth="1"/>
    <col min="4100" max="4100" width="7.140625" style="88" customWidth="1"/>
    <col min="4101" max="4101" width="11.42578125" style="88" customWidth="1"/>
    <col min="4102" max="4353" width="9.140625" style="88"/>
    <col min="4354" max="4354" width="50.5703125" style="88" customWidth="1"/>
    <col min="4355" max="4355" width="6.5703125" style="88" customWidth="1"/>
    <col min="4356" max="4356" width="7.140625" style="88" customWidth="1"/>
    <col min="4357" max="4357" width="11.42578125" style="88" customWidth="1"/>
    <col min="4358" max="4609" width="9.140625" style="88"/>
    <col min="4610" max="4610" width="50.5703125" style="88" customWidth="1"/>
    <col min="4611" max="4611" width="6.5703125" style="88" customWidth="1"/>
    <col min="4612" max="4612" width="7.140625" style="88" customWidth="1"/>
    <col min="4613" max="4613" width="11.42578125" style="88" customWidth="1"/>
    <col min="4614" max="4865" width="9.140625" style="88"/>
    <col min="4866" max="4866" width="50.5703125" style="88" customWidth="1"/>
    <col min="4867" max="4867" width="6.5703125" style="88" customWidth="1"/>
    <col min="4868" max="4868" width="7.140625" style="88" customWidth="1"/>
    <col min="4869" max="4869" width="11.42578125" style="88" customWidth="1"/>
    <col min="4870" max="5121" width="9.140625" style="88"/>
    <col min="5122" max="5122" width="50.5703125" style="88" customWidth="1"/>
    <col min="5123" max="5123" width="6.5703125" style="88" customWidth="1"/>
    <col min="5124" max="5124" width="7.140625" style="88" customWidth="1"/>
    <col min="5125" max="5125" width="11.42578125" style="88" customWidth="1"/>
    <col min="5126" max="5377" width="9.140625" style="88"/>
    <col min="5378" max="5378" width="50.5703125" style="88" customWidth="1"/>
    <col min="5379" max="5379" width="6.5703125" style="88" customWidth="1"/>
    <col min="5380" max="5380" width="7.140625" style="88" customWidth="1"/>
    <col min="5381" max="5381" width="11.42578125" style="88" customWidth="1"/>
    <col min="5382" max="5633" width="9.140625" style="88"/>
    <col min="5634" max="5634" width="50.5703125" style="88" customWidth="1"/>
    <col min="5635" max="5635" width="6.5703125" style="88" customWidth="1"/>
    <col min="5636" max="5636" width="7.140625" style="88" customWidth="1"/>
    <col min="5637" max="5637" width="11.42578125" style="88" customWidth="1"/>
    <col min="5638" max="5889" width="9.140625" style="88"/>
    <col min="5890" max="5890" width="50.5703125" style="88" customWidth="1"/>
    <col min="5891" max="5891" width="6.5703125" style="88" customWidth="1"/>
    <col min="5892" max="5892" width="7.140625" style="88" customWidth="1"/>
    <col min="5893" max="5893" width="11.42578125" style="88" customWidth="1"/>
    <col min="5894" max="6145" width="9.140625" style="88"/>
    <col min="6146" max="6146" width="50.5703125" style="88" customWidth="1"/>
    <col min="6147" max="6147" width="6.5703125" style="88" customWidth="1"/>
    <col min="6148" max="6148" width="7.140625" style="88" customWidth="1"/>
    <col min="6149" max="6149" width="11.42578125" style="88" customWidth="1"/>
    <col min="6150" max="6401" width="9.140625" style="88"/>
    <col min="6402" max="6402" width="50.5703125" style="88" customWidth="1"/>
    <col min="6403" max="6403" width="6.5703125" style="88" customWidth="1"/>
    <col min="6404" max="6404" width="7.140625" style="88" customWidth="1"/>
    <col min="6405" max="6405" width="11.42578125" style="88" customWidth="1"/>
    <col min="6406" max="6657" width="9.140625" style="88"/>
    <col min="6658" max="6658" width="50.5703125" style="88" customWidth="1"/>
    <col min="6659" max="6659" width="6.5703125" style="88" customWidth="1"/>
    <col min="6660" max="6660" width="7.140625" style="88" customWidth="1"/>
    <col min="6661" max="6661" width="11.42578125" style="88" customWidth="1"/>
    <col min="6662" max="6913" width="9.140625" style="88"/>
    <col min="6914" max="6914" width="50.5703125" style="88" customWidth="1"/>
    <col min="6915" max="6915" width="6.5703125" style="88" customWidth="1"/>
    <col min="6916" max="6916" width="7.140625" style="88" customWidth="1"/>
    <col min="6917" max="6917" width="11.42578125" style="88" customWidth="1"/>
    <col min="6918" max="7169" width="9.140625" style="88"/>
    <col min="7170" max="7170" width="50.5703125" style="88" customWidth="1"/>
    <col min="7171" max="7171" width="6.5703125" style="88" customWidth="1"/>
    <col min="7172" max="7172" width="7.140625" style="88" customWidth="1"/>
    <col min="7173" max="7173" width="11.42578125" style="88" customWidth="1"/>
    <col min="7174" max="7425" width="9.140625" style="88"/>
    <col min="7426" max="7426" width="50.5703125" style="88" customWidth="1"/>
    <col min="7427" max="7427" width="6.5703125" style="88" customWidth="1"/>
    <col min="7428" max="7428" width="7.140625" style="88" customWidth="1"/>
    <col min="7429" max="7429" width="11.42578125" style="88" customWidth="1"/>
    <col min="7430" max="7681" width="9.140625" style="88"/>
    <col min="7682" max="7682" width="50.5703125" style="88" customWidth="1"/>
    <col min="7683" max="7683" width="6.5703125" style="88" customWidth="1"/>
    <col min="7684" max="7684" width="7.140625" style="88" customWidth="1"/>
    <col min="7685" max="7685" width="11.42578125" style="88" customWidth="1"/>
    <col min="7686" max="7937" width="9.140625" style="88"/>
    <col min="7938" max="7938" width="50.5703125" style="88" customWidth="1"/>
    <col min="7939" max="7939" width="6.5703125" style="88" customWidth="1"/>
    <col min="7940" max="7940" width="7.140625" style="88" customWidth="1"/>
    <col min="7941" max="7941" width="11.42578125" style="88" customWidth="1"/>
    <col min="7942" max="8193" width="9.140625" style="88"/>
    <col min="8194" max="8194" width="50.5703125" style="88" customWidth="1"/>
    <col min="8195" max="8195" width="6.5703125" style="88" customWidth="1"/>
    <col min="8196" max="8196" width="7.140625" style="88" customWidth="1"/>
    <col min="8197" max="8197" width="11.42578125" style="88" customWidth="1"/>
    <col min="8198" max="8449" width="9.140625" style="88"/>
    <col min="8450" max="8450" width="50.5703125" style="88" customWidth="1"/>
    <col min="8451" max="8451" width="6.5703125" style="88" customWidth="1"/>
    <col min="8452" max="8452" width="7.140625" style="88" customWidth="1"/>
    <col min="8453" max="8453" width="11.42578125" style="88" customWidth="1"/>
    <col min="8454" max="8705" width="9.140625" style="88"/>
    <col min="8706" max="8706" width="50.5703125" style="88" customWidth="1"/>
    <col min="8707" max="8707" width="6.5703125" style="88" customWidth="1"/>
    <col min="8708" max="8708" width="7.140625" style="88" customWidth="1"/>
    <col min="8709" max="8709" width="11.42578125" style="88" customWidth="1"/>
    <col min="8710" max="8961" width="9.140625" style="88"/>
    <col min="8962" max="8962" width="50.5703125" style="88" customWidth="1"/>
    <col min="8963" max="8963" width="6.5703125" style="88" customWidth="1"/>
    <col min="8964" max="8964" width="7.140625" style="88" customWidth="1"/>
    <col min="8965" max="8965" width="11.42578125" style="88" customWidth="1"/>
    <col min="8966" max="9217" width="9.140625" style="88"/>
    <col min="9218" max="9218" width="50.5703125" style="88" customWidth="1"/>
    <col min="9219" max="9219" width="6.5703125" style="88" customWidth="1"/>
    <col min="9220" max="9220" width="7.140625" style="88" customWidth="1"/>
    <col min="9221" max="9221" width="11.42578125" style="88" customWidth="1"/>
    <col min="9222" max="9473" width="9.140625" style="88"/>
    <col min="9474" max="9474" width="50.5703125" style="88" customWidth="1"/>
    <col min="9475" max="9475" width="6.5703125" style="88" customWidth="1"/>
    <col min="9476" max="9476" width="7.140625" style="88" customWidth="1"/>
    <col min="9477" max="9477" width="11.42578125" style="88" customWidth="1"/>
    <col min="9478" max="9729" width="9.140625" style="88"/>
    <col min="9730" max="9730" width="50.5703125" style="88" customWidth="1"/>
    <col min="9731" max="9731" width="6.5703125" style="88" customWidth="1"/>
    <col min="9732" max="9732" width="7.140625" style="88" customWidth="1"/>
    <col min="9733" max="9733" width="11.42578125" style="88" customWidth="1"/>
    <col min="9734" max="9985" width="9.140625" style="88"/>
    <col min="9986" max="9986" width="50.5703125" style="88" customWidth="1"/>
    <col min="9987" max="9987" width="6.5703125" style="88" customWidth="1"/>
    <col min="9988" max="9988" width="7.140625" style="88" customWidth="1"/>
    <col min="9989" max="9989" width="11.42578125" style="88" customWidth="1"/>
    <col min="9990" max="10241" width="9.140625" style="88"/>
    <col min="10242" max="10242" width="50.5703125" style="88" customWidth="1"/>
    <col min="10243" max="10243" width="6.5703125" style="88" customWidth="1"/>
    <col min="10244" max="10244" width="7.140625" style="88" customWidth="1"/>
    <col min="10245" max="10245" width="11.42578125" style="88" customWidth="1"/>
    <col min="10246" max="10497" width="9.140625" style="88"/>
    <col min="10498" max="10498" width="50.5703125" style="88" customWidth="1"/>
    <col min="10499" max="10499" width="6.5703125" style="88" customWidth="1"/>
    <col min="10500" max="10500" width="7.140625" style="88" customWidth="1"/>
    <col min="10501" max="10501" width="11.42578125" style="88" customWidth="1"/>
    <col min="10502" max="10753" width="9.140625" style="88"/>
    <col min="10754" max="10754" width="50.5703125" style="88" customWidth="1"/>
    <col min="10755" max="10755" width="6.5703125" style="88" customWidth="1"/>
    <col min="10756" max="10756" width="7.140625" style="88" customWidth="1"/>
    <col min="10757" max="10757" width="11.42578125" style="88" customWidth="1"/>
    <col min="10758" max="11009" width="9.140625" style="88"/>
    <col min="11010" max="11010" width="50.5703125" style="88" customWidth="1"/>
    <col min="11011" max="11011" width="6.5703125" style="88" customWidth="1"/>
    <col min="11012" max="11012" width="7.140625" style="88" customWidth="1"/>
    <col min="11013" max="11013" width="11.42578125" style="88" customWidth="1"/>
    <col min="11014" max="11265" width="9.140625" style="88"/>
    <col min="11266" max="11266" width="50.5703125" style="88" customWidth="1"/>
    <col min="11267" max="11267" width="6.5703125" style="88" customWidth="1"/>
    <col min="11268" max="11268" width="7.140625" style="88" customWidth="1"/>
    <col min="11269" max="11269" width="11.42578125" style="88" customWidth="1"/>
    <col min="11270" max="11521" width="9.140625" style="88"/>
    <col min="11522" max="11522" width="50.5703125" style="88" customWidth="1"/>
    <col min="11523" max="11523" width="6.5703125" style="88" customWidth="1"/>
    <col min="11524" max="11524" width="7.140625" style="88" customWidth="1"/>
    <col min="11525" max="11525" width="11.42578125" style="88" customWidth="1"/>
    <col min="11526" max="11777" width="9.140625" style="88"/>
    <col min="11778" max="11778" width="50.5703125" style="88" customWidth="1"/>
    <col min="11779" max="11779" width="6.5703125" style="88" customWidth="1"/>
    <col min="11780" max="11780" width="7.140625" style="88" customWidth="1"/>
    <col min="11781" max="11781" width="11.42578125" style="88" customWidth="1"/>
    <col min="11782" max="12033" width="9.140625" style="88"/>
    <col min="12034" max="12034" width="50.5703125" style="88" customWidth="1"/>
    <col min="12035" max="12035" width="6.5703125" style="88" customWidth="1"/>
    <col min="12036" max="12036" width="7.140625" style="88" customWidth="1"/>
    <col min="12037" max="12037" width="11.42578125" style="88" customWidth="1"/>
    <col min="12038" max="12289" width="9.140625" style="88"/>
    <col min="12290" max="12290" width="50.5703125" style="88" customWidth="1"/>
    <col min="12291" max="12291" width="6.5703125" style="88" customWidth="1"/>
    <col min="12292" max="12292" width="7.140625" style="88" customWidth="1"/>
    <col min="12293" max="12293" width="11.42578125" style="88" customWidth="1"/>
    <col min="12294" max="12545" width="9.140625" style="88"/>
    <col min="12546" max="12546" width="50.5703125" style="88" customWidth="1"/>
    <col min="12547" max="12547" width="6.5703125" style="88" customWidth="1"/>
    <col min="12548" max="12548" width="7.140625" style="88" customWidth="1"/>
    <col min="12549" max="12549" width="11.42578125" style="88" customWidth="1"/>
    <col min="12550" max="12801" width="9.140625" style="88"/>
    <col min="12802" max="12802" width="50.5703125" style="88" customWidth="1"/>
    <col min="12803" max="12803" width="6.5703125" style="88" customWidth="1"/>
    <col min="12804" max="12804" width="7.140625" style="88" customWidth="1"/>
    <col min="12805" max="12805" width="11.42578125" style="88" customWidth="1"/>
    <col min="12806" max="13057" width="9.140625" style="88"/>
    <col min="13058" max="13058" width="50.5703125" style="88" customWidth="1"/>
    <col min="13059" max="13059" width="6.5703125" style="88" customWidth="1"/>
    <col min="13060" max="13060" width="7.140625" style="88" customWidth="1"/>
    <col min="13061" max="13061" width="11.42578125" style="88" customWidth="1"/>
    <col min="13062" max="13313" width="9.140625" style="88"/>
    <col min="13314" max="13314" width="50.5703125" style="88" customWidth="1"/>
    <col min="13315" max="13315" width="6.5703125" style="88" customWidth="1"/>
    <col min="13316" max="13316" width="7.140625" style="88" customWidth="1"/>
    <col min="13317" max="13317" width="11.42578125" style="88" customWidth="1"/>
    <col min="13318" max="13569" width="9.140625" style="88"/>
    <col min="13570" max="13570" width="50.5703125" style="88" customWidth="1"/>
    <col min="13571" max="13571" width="6.5703125" style="88" customWidth="1"/>
    <col min="13572" max="13572" width="7.140625" style="88" customWidth="1"/>
    <col min="13573" max="13573" width="11.42578125" style="88" customWidth="1"/>
    <col min="13574" max="13825" width="9.140625" style="88"/>
    <col min="13826" max="13826" width="50.5703125" style="88" customWidth="1"/>
    <col min="13827" max="13827" width="6.5703125" style="88" customWidth="1"/>
    <col min="13828" max="13828" width="7.140625" style="88" customWidth="1"/>
    <col min="13829" max="13829" width="11.42578125" style="88" customWidth="1"/>
    <col min="13830" max="14081" width="9.140625" style="88"/>
    <col min="14082" max="14082" width="50.5703125" style="88" customWidth="1"/>
    <col min="14083" max="14083" width="6.5703125" style="88" customWidth="1"/>
    <col min="14084" max="14084" width="7.140625" style="88" customWidth="1"/>
    <col min="14085" max="14085" width="11.42578125" style="88" customWidth="1"/>
    <col min="14086" max="14337" width="9.140625" style="88"/>
    <col min="14338" max="14338" width="50.5703125" style="88" customWidth="1"/>
    <col min="14339" max="14339" width="6.5703125" style="88" customWidth="1"/>
    <col min="14340" max="14340" width="7.140625" style="88" customWidth="1"/>
    <col min="14341" max="14341" width="11.42578125" style="88" customWidth="1"/>
    <col min="14342" max="14593" width="9.140625" style="88"/>
    <col min="14594" max="14594" width="50.5703125" style="88" customWidth="1"/>
    <col min="14595" max="14595" width="6.5703125" style="88" customWidth="1"/>
    <col min="14596" max="14596" width="7.140625" style="88" customWidth="1"/>
    <col min="14597" max="14597" width="11.42578125" style="88" customWidth="1"/>
    <col min="14598" max="14849" width="9.140625" style="88"/>
    <col min="14850" max="14850" width="50.5703125" style="88" customWidth="1"/>
    <col min="14851" max="14851" width="6.5703125" style="88" customWidth="1"/>
    <col min="14852" max="14852" width="7.140625" style="88" customWidth="1"/>
    <col min="14853" max="14853" width="11.42578125" style="88" customWidth="1"/>
    <col min="14854" max="15105" width="9.140625" style="88"/>
    <col min="15106" max="15106" width="50.5703125" style="88" customWidth="1"/>
    <col min="15107" max="15107" width="6.5703125" style="88" customWidth="1"/>
    <col min="15108" max="15108" width="7.140625" style="88" customWidth="1"/>
    <col min="15109" max="15109" width="11.42578125" style="88" customWidth="1"/>
    <col min="15110" max="15361" width="9.140625" style="88"/>
    <col min="15362" max="15362" width="50.5703125" style="88" customWidth="1"/>
    <col min="15363" max="15363" width="6.5703125" style="88" customWidth="1"/>
    <col min="15364" max="15364" width="7.140625" style="88" customWidth="1"/>
    <col min="15365" max="15365" width="11.42578125" style="88" customWidth="1"/>
    <col min="15366" max="15617" width="9.140625" style="88"/>
    <col min="15618" max="15618" width="50.5703125" style="88" customWidth="1"/>
    <col min="15619" max="15619" width="6.5703125" style="88" customWidth="1"/>
    <col min="15620" max="15620" width="7.140625" style="88" customWidth="1"/>
    <col min="15621" max="15621" width="11.42578125" style="88" customWidth="1"/>
    <col min="15622" max="15873" width="9.140625" style="88"/>
    <col min="15874" max="15874" width="50.5703125" style="88" customWidth="1"/>
    <col min="15875" max="15875" width="6.5703125" style="88" customWidth="1"/>
    <col min="15876" max="15876" width="7.140625" style="88" customWidth="1"/>
    <col min="15877" max="15877" width="11.42578125" style="88" customWidth="1"/>
    <col min="15878" max="16129" width="9.140625" style="88"/>
    <col min="16130" max="16130" width="50.5703125" style="88" customWidth="1"/>
    <col min="16131" max="16131" width="6.5703125" style="88" customWidth="1"/>
    <col min="16132" max="16132" width="7.140625" style="88" customWidth="1"/>
    <col min="16133" max="16133" width="11.42578125" style="88" customWidth="1"/>
    <col min="16134" max="16384" width="9.140625" style="88"/>
  </cols>
  <sheetData>
    <row r="1" spans="1:6" ht="15.75" x14ac:dyDescent="0.25">
      <c r="A1" s="185" t="s">
        <v>22</v>
      </c>
      <c r="B1" s="185"/>
      <c r="C1" s="185"/>
      <c r="D1" s="185"/>
    </row>
    <row r="2" spans="1:6" ht="75.75" customHeight="1" x14ac:dyDescent="0.25">
      <c r="A2" s="186" t="s">
        <v>222</v>
      </c>
      <c r="B2" s="186"/>
      <c r="C2" s="186"/>
      <c r="D2" s="186"/>
      <c r="E2" s="186"/>
    </row>
    <row r="3" spans="1:6" ht="5.25" customHeight="1" x14ac:dyDescent="0.25">
      <c r="A3" s="187"/>
      <c r="B3" s="187"/>
      <c r="C3" s="187"/>
      <c r="D3" s="187"/>
    </row>
    <row r="4" spans="1:6" ht="27" customHeight="1" x14ac:dyDescent="0.25">
      <c r="A4" s="187" t="s">
        <v>180</v>
      </c>
      <c r="B4" s="187"/>
      <c r="C4" s="187"/>
      <c r="D4" s="187"/>
    </row>
    <row r="5" spans="1:6" ht="15.75" thickBot="1" x14ac:dyDescent="0.3">
      <c r="A5" s="89" t="s">
        <v>88</v>
      </c>
      <c r="B5" s="90" t="s">
        <v>181</v>
      </c>
      <c r="C5" s="91" t="s">
        <v>182</v>
      </c>
      <c r="D5" s="91" t="s">
        <v>4</v>
      </c>
      <c r="E5" s="91" t="s">
        <v>183</v>
      </c>
      <c r="F5" s="91" t="s">
        <v>184</v>
      </c>
    </row>
    <row r="6" spans="1:6" ht="16.5" thickTop="1" x14ac:dyDescent="0.25">
      <c r="A6" s="92"/>
      <c r="B6" s="93" t="s">
        <v>185</v>
      </c>
      <c r="C6" s="92"/>
      <c r="D6" s="94"/>
      <c r="E6" s="95"/>
      <c r="F6" s="95"/>
    </row>
    <row r="7" spans="1:6" ht="15.75" x14ac:dyDescent="0.25">
      <c r="A7" s="96">
        <v>1</v>
      </c>
      <c r="B7" s="97" t="s">
        <v>186</v>
      </c>
      <c r="C7" s="98" t="s">
        <v>7</v>
      </c>
      <c r="D7" s="98">
        <v>12</v>
      </c>
      <c r="E7" s="99"/>
      <c r="F7" s="99">
        <f t="shared" ref="F7:F36" si="0">D7*E7</f>
        <v>0</v>
      </c>
    </row>
    <row r="8" spans="1:6" ht="15.75" x14ac:dyDescent="0.25">
      <c r="A8" s="96">
        <v>2</v>
      </c>
      <c r="B8" s="97" t="s">
        <v>187</v>
      </c>
      <c r="C8" s="98" t="s">
        <v>7</v>
      </c>
      <c r="D8" s="98">
        <v>2</v>
      </c>
      <c r="E8" s="99"/>
      <c r="F8" s="99">
        <f t="shared" si="0"/>
        <v>0</v>
      </c>
    </row>
    <row r="9" spans="1:6" ht="31.5" x14ac:dyDescent="0.25">
      <c r="A9" s="96">
        <v>3</v>
      </c>
      <c r="B9" s="97" t="s">
        <v>188</v>
      </c>
      <c r="C9" s="98" t="s">
        <v>7</v>
      </c>
      <c r="D9" s="98">
        <v>15</v>
      </c>
      <c r="E9" s="99"/>
      <c r="F9" s="99">
        <f t="shared" si="0"/>
        <v>0</v>
      </c>
    </row>
    <row r="10" spans="1:6" ht="15.75" x14ac:dyDescent="0.25">
      <c r="A10" s="96">
        <v>4</v>
      </c>
      <c r="B10" s="97" t="s">
        <v>189</v>
      </c>
      <c r="C10" s="98" t="s">
        <v>7</v>
      </c>
      <c r="D10" s="98">
        <v>65</v>
      </c>
      <c r="E10" s="99"/>
      <c r="F10" s="99">
        <f t="shared" si="0"/>
        <v>0</v>
      </c>
    </row>
    <row r="11" spans="1:6" ht="15.75" x14ac:dyDescent="0.25">
      <c r="A11" s="96">
        <v>5</v>
      </c>
      <c r="B11" s="97" t="s">
        <v>190</v>
      </c>
      <c r="C11" s="98" t="s">
        <v>96</v>
      </c>
      <c r="D11" s="98">
        <v>6</v>
      </c>
      <c r="E11" s="99"/>
      <c r="F11" s="99">
        <f t="shared" si="0"/>
        <v>0</v>
      </c>
    </row>
    <row r="12" spans="1:6" ht="15.75" x14ac:dyDescent="0.25">
      <c r="A12" s="96">
        <v>6</v>
      </c>
      <c r="B12" s="97" t="s">
        <v>191</v>
      </c>
      <c r="C12" s="98" t="s">
        <v>96</v>
      </c>
      <c r="D12" s="98">
        <v>10</v>
      </c>
      <c r="E12" s="99"/>
      <c r="F12" s="99">
        <f t="shared" si="0"/>
        <v>0</v>
      </c>
    </row>
    <row r="13" spans="1:6" ht="15" customHeight="1" x14ac:dyDescent="0.25">
      <c r="A13" s="96">
        <v>7</v>
      </c>
      <c r="B13" s="97" t="s">
        <v>192</v>
      </c>
      <c r="C13" s="98" t="s">
        <v>96</v>
      </c>
      <c r="D13" s="98">
        <v>1</v>
      </c>
      <c r="E13" s="99"/>
      <c r="F13" s="99">
        <f t="shared" si="0"/>
        <v>0</v>
      </c>
    </row>
    <row r="14" spans="1:6" ht="15.75" x14ac:dyDescent="0.25">
      <c r="A14" s="96">
        <v>8</v>
      </c>
      <c r="B14" s="97" t="s">
        <v>193</v>
      </c>
      <c r="C14" s="98" t="s">
        <v>7</v>
      </c>
      <c r="D14" s="98">
        <v>65</v>
      </c>
      <c r="E14" s="99"/>
      <c r="F14" s="100">
        <f t="shared" si="0"/>
        <v>0</v>
      </c>
    </row>
    <row r="15" spans="1:6" ht="15.75" x14ac:dyDescent="0.25">
      <c r="A15" s="96">
        <v>9</v>
      </c>
      <c r="B15" s="97" t="s">
        <v>194</v>
      </c>
      <c r="C15" s="98" t="s">
        <v>7</v>
      </c>
      <c r="D15" s="98">
        <v>52</v>
      </c>
      <c r="E15" s="99"/>
      <c r="F15" s="99">
        <f t="shared" si="0"/>
        <v>0</v>
      </c>
    </row>
    <row r="16" spans="1:6" ht="15.75" x14ac:dyDescent="0.25">
      <c r="A16" s="96">
        <v>10</v>
      </c>
      <c r="B16" s="97" t="s">
        <v>195</v>
      </c>
      <c r="C16" s="98" t="s">
        <v>96</v>
      </c>
      <c r="D16" s="98">
        <v>4</v>
      </c>
      <c r="E16" s="99"/>
      <c r="F16" s="99">
        <f t="shared" si="0"/>
        <v>0</v>
      </c>
    </row>
    <row r="17" spans="1:6" ht="18" customHeight="1" x14ac:dyDescent="0.25">
      <c r="A17" s="96">
        <v>11</v>
      </c>
      <c r="B17" s="97" t="s">
        <v>196</v>
      </c>
      <c r="C17" s="98" t="s">
        <v>96</v>
      </c>
      <c r="D17" s="98">
        <v>4</v>
      </c>
      <c r="E17" s="99"/>
      <c r="F17" s="99">
        <f>D17*E17</f>
        <v>0</v>
      </c>
    </row>
    <row r="18" spans="1:6" ht="17.25" customHeight="1" x14ac:dyDescent="0.25">
      <c r="A18" s="96">
        <v>12</v>
      </c>
      <c r="B18" s="97" t="s">
        <v>197</v>
      </c>
      <c r="C18" s="98" t="s">
        <v>96</v>
      </c>
      <c r="D18" s="98">
        <v>2</v>
      </c>
      <c r="E18" s="99"/>
      <c r="F18" s="99">
        <f t="shared" si="0"/>
        <v>0</v>
      </c>
    </row>
    <row r="19" spans="1:6" ht="21.75" customHeight="1" x14ac:dyDescent="0.25">
      <c r="A19" s="96">
        <v>13</v>
      </c>
      <c r="B19" s="97" t="s">
        <v>198</v>
      </c>
      <c r="C19" s="98" t="s">
        <v>7</v>
      </c>
      <c r="D19" s="98">
        <v>9</v>
      </c>
      <c r="E19" s="99"/>
      <c r="F19" s="99">
        <f>D19*E19</f>
        <v>0</v>
      </c>
    </row>
    <row r="20" spans="1:6" ht="23.25" customHeight="1" x14ac:dyDescent="0.25">
      <c r="A20" s="96">
        <v>14</v>
      </c>
      <c r="B20" s="97" t="s">
        <v>199</v>
      </c>
      <c r="C20" s="98" t="s">
        <v>96</v>
      </c>
      <c r="D20" s="98">
        <v>3</v>
      </c>
      <c r="E20" s="99"/>
      <c r="F20" s="99">
        <f t="shared" si="0"/>
        <v>0</v>
      </c>
    </row>
    <row r="21" spans="1:6" ht="8.25" customHeight="1" x14ac:dyDescent="0.25">
      <c r="A21" s="101"/>
      <c r="B21" s="102"/>
      <c r="C21" s="103"/>
      <c r="D21" s="104"/>
      <c r="E21" s="99"/>
      <c r="F21" s="99"/>
    </row>
    <row r="22" spans="1:6" ht="15.75" x14ac:dyDescent="0.25">
      <c r="A22" s="101"/>
      <c r="B22" s="105" t="s">
        <v>200</v>
      </c>
      <c r="C22" s="103"/>
      <c r="D22" s="104"/>
      <c r="E22" s="99"/>
      <c r="F22" s="99"/>
    </row>
    <row r="23" spans="1:6" ht="15.75" x14ac:dyDescent="0.25">
      <c r="A23" s="96">
        <v>1</v>
      </c>
      <c r="B23" s="97" t="s">
        <v>197</v>
      </c>
      <c r="C23" s="98" t="s">
        <v>96</v>
      </c>
      <c r="D23" s="98">
        <v>1</v>
      </c>
      <c r="E23" s="99"/>
      <c r="F23" s="99">
        <f t="shared" si="0"/>
        <v>0</v>
      </c>
    </row>
    <row r="24" spans="1:6" ht="15.75" x14ac:dyDescent="0.25">
      <c r="A24" s="96">
        <v>2</v>
      </c>
      <c r="B24" s="97" t="s">
        <v>197</v>
      </c>
      <c r="C24" s="98" t="s">
        <v>96</v>
      </c>
      <c r="D24" s="98">
        <v>1</v>
      </c>
      <c r="E24" s="99"/>
      <c r="F24" s="99">
        <f t="shared" si="0"/>
        <v>0</v>
      </c>
    </row>
    <row r="25" spans="1:6" ht="15.75" x14ac:dyDescent="0.25">
      <c r="A25" s="96">
        <v>3</v>
      </c>
      <c r="B25" s="97" t="s">
        <v>201</v>
      </c>
      <c r="C25" s="98" t="s">
        <v>96</v>
      </c>
      <c r="D25" s="98">
        <v>1</v>
      </c>
      <c r="E25" s="99"/>
      <c r="F25" s="99">
        <f t="shared" si="0"/>
        <v>0</v>
      </c>
    </row>
    <row r="26" spans="1:6" ht="18.75" customHeight="1" x14ac:dyDescent="0.25">
      <c r="A26" s="96">
        <v>4</v>
      </c>
      <c r="B26" s="97" t="s">
        <v>202</v>
      </c>
      <c r="C26" s="98" t="s">
        <v>96</v>
      </c>
      <c r="D26" s="98">
        <v>1</v>
      </c>
      <c r="E26" s="99"/>
      <c r="F26" s="99">
        <f t="shared" si="0"/>
        <v>0</v>
      </c>
    </row>
    <row r="27" spans="1:6" ht="4.5" customHeight="1" x14ac:dyDescent="0.25">
      <c r="A27" s="101"/>
      <c r="B27" s="106"/>
      <c r="C27" s="103"/>
      <c r="D27" s="104"/>
      <c r="E27" s="102"/>
      <c r="F27" s="102"/>
    </row>
    <row r="28" spans="1:6" ht="15.75" x14ac:dyDescent="0.25">
      <c r="A28" s="101"/>
      <c r="B28" s="107" t="s">
        <v>203</v>
      </c>
      <c r="C28" s="103"/>
      <c r="D28" s="104"/>
      <c r="E28" s="102"/>
      <c r="F28" s="102"/>
    </row>
    <row r="29" spans="1:6" ht="15.75" x14ac:dyDescent="0.25">
      <c r="A29" s="101"/>
      <c r="B29" s="107" t="s">
        <v>204</v>
      </c>
      <c r="C29" s="103"/>
      <c r="D29" s="104"/>
      <c r="E29" s="102"/>
      <c r="F29" s="102"/>
    </row>
    <row r="30" spans="1:6" ht="15.75" x14ac:dyDescent="0.25">
      <c r="A30" s="96">
        <v>1</v>
      </c>
      <c r="B30" s="97" t="s">
        <v>205</v>
      </c>
      <c r="C30" s="98" t="s">
        <v>7</v>
      </c>
      <c r="D30" s="98">
        <v>12</v>
      </c>
      <c r="E30" s="99"/>
      <c r="F30" s="99">
        <f t="shared" si="0"/>
        <v>0</v>
      </c>
    </row>
    <row r="31" spans="1:6" ht="15.75" x14ac:dyDescent="0.25">
      <c r="A31" s="96">
        <v>2</v>
      </c>
      <c r="B31" s="97" t="s">
        <v>206</v>
      </c>
      <c r="C31" s="98" t="s">
        <v>7</v>
      </c>
      <c r="D31" s="98">
        <v>5</v>
      </c>
      <c r="E31" s="99"/>
      <c r="F31" s="99">
        <f>D31*E31</f>
        <v>0</v>
      </c>
    </row>
    <row r="32" spans="1:6" ht="15.75" x14ac:dyDescent="0.25">
      <c r="A32" s="96">
        <v>3</v>
      </c>
      <c r="B32" s="97" t="s">
        <v>207</v>
      </c>
      <c r="C32" s="98" t="s">
        <v>96</v>
      </c>
      <c r="D32" s="98">
        <v>1</v>
      </c>
      <c r="E32" s="99"/>
      <c r="F32" s="99">
        <f>D32*E32</f>
        <v>0</v>
      </c>
    </row>
    <row r="33" spans="1:6" ht="15.75" x14ac:dyDescent="0.25">
      <c r="A33" s="96">
        <v>4</v>
      </c>
      <c r="B33" s="97" t="s">
        <v>208</v>
      </c>
      <c r="C33" s="98" t="s">
        <v>96</v>
      </c>
      <c r="D33" s="98">
        <v>3</v>
      </c>
      <c r="E33" s="99"/>
      <c r="F33" s="99">
        <f>D33*E33</f>
        <v>0</v>
      </c>
    </row>
    <row r="34" spans="1:6" ht="15.75" x14ac:dyDescent="0.25">
      <c r="A34" s="96">
        <v>5</v>
      </c>
      <c r="B34" s="97" t="s">
        <v>209</v>
      </c>
      <c r="C34" s="98" t="s">
        <v>96</v>
      </c>
      <c r="D34" s="98">
        <v>1</v>
      </c>
      <c r="E34" s="99"/>
      <c r="F34" s="99">
        <f t="shared" si="0"/>
        <v>0</v>
      </c>
    </row>
    <row r="35" spans="1:6" ht="15.75" x14ac:dyDescent="0.25">
      <c r="A35" s="96">
        <v>6</v>
      </c>
      <c r="B35" s="97" t="s">
        <v>210</v>
      </c>
      <c r="C35" s="98" t="s">
        <v>96</v>
      </c>
      <c r="D35" s="98">
        <v>1</v>
      </c>
      <c r="E35" s="99"/>
      <c r="F35" s="99">
        <f t="shared" si="0"/>
        <v>0</v>
      </c>
    </row>
    <row r="36" spans="1:6" ht="16.5" thickBot="1" x14ac:dyDescent="0.3">
      <c r="A36" s="108">
        <v>7</v>
      </c>
      <c r="B36" s="109" t="s">
        <v>211</v>
      </c>
      <c r="C36" s="110" t="s">
        <v>96</v>
      </c>
      <c r="D36" s="110">
        <v>2</v>
      </c>
      <c r="E36" s="111"/>
      <c r="F36" s="111">
        <f t="shared" si="0"/>
        <v>0</v>
      </c>
    </row>
    <row r="37" spans="1:6" ht="16.5" thickTop="1" x14ac:dyDescent="0.25">
      <c r="A37" s="188" t="s">
        <v>212</v>
      </c>
      <c r="B37" s="189"/>
      <c r="C37" s="189"/>
      <c r="D37" s="189"/>
      <c r="E37" s="190"/>
      <c r="F37" s="112">
        <f>SUM(F7:F36)</f>
        <v>0</v>
      </c>
    </row>
    <row r="38" spans="1:6" ht="15.75" x14ac:dyDescent="0.25">
      <c r="A38" s="181" t="s">
        <v>19</v>
      </c>
      <c r="B38" s="182"/>
      <c r="C38" s="182"/>
      <c r="D38" s="182"/>
      <c r="E38" s="183"/>
      <c r="F38" s="113">
        <f>F37*0.2</f>
        <v>0</v>
      </c>
    </row>
    <row r="39" spans="1:6" ht="15.75" x14ac:dyDescent="0.25">
      <c r="A39" s="181" t="s">
        <v>21</v>
      </c>
      <c r="B39" s="182"/>
      <c r="C39" s="182"/>
      <c r="D39" s="182"/>
      <c r="E39" s="183"/>
      <c r="F39" s="114">
        <f>F37+F38</f>
        <v>0</v>
      </c>
    </row>
    <row r="42" spans="1:6" x14ac:dyDescent="0.25">
      <c r="A42" s="184"/>
      <c r="B42" s="184"/>
      <c r="C42" s="184"/>
      <c r="D42" s="184"/>
    </row>
  </sheetData>
  <mergeCells count="8">
    <mergeCell ref="A39:E39"/>
    <mergeCell ref="A42:D42"/>
    <mergeCell ref="A1:D1"/>
    <mergeCell ref="A2:E2"/>
    <mergeCell ref="A3:D3"/>
    <mergeCell ref="A4:D4"/>
    <mergeCell ref="A37:E37"/>
    <mergeCell ref="A38:E38"/>
  </mergeCells>
  <pageMargins left="0.70866141732283472" right="0.31496062992125984" top="0.74803149606299213" bottom="0.74803149606299213" header="0.31496062992125984" footer="0.11811023622047245"/>
  <pageSetup paperSize="9" scale="98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5</vt:i4>
      </vt:variant>
      <vt:variant>
        <vt:lpstr>Наименувани диапазони</vt:lpstr>
      </vt:variant>
      <vt:variant>
        <vt:i4>3</vt:i4>
      </vt:variant>
    </vt:vector>
  </HeadingPairs>
  <TitlesOfParts>
    <vt:vector size="8" baseType="lpstr">
      <vt:lpstr>Общо</vt:lpstr>
      <vt:lpstr>КСС_Архитектура</vt:lpstr>
      <vt:lpstr>КСС_ЕЛ</vt:lpstr>
      <vt:lpstr>КСС_ОВ</vt:lpstr>
      <vt:lpstr>КСС_ВиК</vt:lpstr>
      <vt:lpstr>Общо!Област_печат</vt:lpstr>
      <vt:lpstr>КСС_Архитектура!Печат_заглавия</vt:lpstr>
      <vt:lpstr>КСС_ОВ!Печат_заглавия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2015-07-07T12:17:26Z</cp:lastPrinted>
  <dcterms:created xsi:type="dcterms:W3CDTF">2006-09-16T00:00:00Z</dcterms:created>
  <dcterms:modified xsi:type="dcterms:W3CDTF">2020-04-13T12:17:19Z</dcterms:modified>
</cp:coreProperties>
</file>